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1" sheetId="797" r:id="rId4"/>
    <sheet name="7empregoINE1" sheetId="798" r:id="rId5"/>
    <sheet name="8desemprego_INE1" sheetId="799" r:id="rId6"/>
    <sheet name="9lay_off" sheetId="487" r:id="rId7"/>
    <sheet name="10desemprego_IEFP" sheetId="497" r:id="rId8"/>
    <sheet name="11desemprego_IEFP" sheetId="498" r:id="rId9"/>
    <sheet name="12fp_anexo C" sheetId="703" r:id="rId10"/>
    <sheet name="13empresarial" sheetId="800" r:id="rId11"/>
    <sheet name="14ganhos" sheetId="458" r:id="rId12"/>
    <sheet name="15salários" sheetId="801" r:id="rId13"/>
    <sheet name="16irct" sheetId="491" r:id="rId14"/>
    <sheet name="17acidentes " sheetId="795"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2">#REF!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'13empresarial'!$A$1:$O$77</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 '!$A$1:$O$62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2">#REF!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2">#REF!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10" i="491" l="1"/>
  <c r="P10" i="491" l="1"/>
  <c r="O10" i="491"/>
  <c r="N10" i="491"/>
  <c r="M10" i="491"/>
  <c r="L10" i="491"/>
  <c r="K10" i="491"/>
  <c r="J10" i="491"/>
  <c r="I10" i="491"/>
  <c r="H10" i="491"/>
  <c r="G10" i="491"/>
  <c r="F10" i="491"/>
  <c r="E10" i="491"/>
  <c r="L55" i="799" l="1"/>
  <c r="H55" i="799"/>
  <c r="N52" i="799"/>
  <c r="J52" i="799"/>
  <c r="F52" i="799"/>
  <c r="L49" i="799"/>
  <c r="H49" i="799"/>
  <c r="N42" i="799"/>
  <c r="L42" i="799"/>
  <c r="J42" i="799"/>
  <c r="H42" i="799"/>
  <c r="F42" i="799"/>
  <c r="K21" i="799"/>
  <c r="G21" i="799"/>
  <c r="L49" i="798"/>
  <c r="H49" i="798"/>
  <c r="N46" i="798"/>
  <c r="J46" i="798"/>
  <c r="F46" i="798"/>
  <c r="N45" i="798"/>
  <c r="L45" i="798"/>
  <c r="J45" i="798"/>
  <c r="H45" i="798"/>
  <c r="F45" i="798"/>
  <c r="M38" i="798"/>
  <c r="E38" i="798"/>
  <c r="G37" i="798"/>
  <c r="N43" i="797"/>
  <c r="L43" i="797"/>
  <c r="J43" i="797"/>
  <c r="H43" i="797"/>
  <c r="F43" i="797"/>
  <c r="N40" i="797"/>
  <c r="L40" i="797"/>
  <c r="J40" i="797"/>
  <c r="H40" i="797"/>
  <c r="F40" i="797"/>
  <c r="L35" i="797"/>
  <c r="J35" i="797"/>
  <c r="H35" i="797"/>
  <c r="F35" i="797"/>
  <c r="F45" i="797" l="1"/>
  <c r="N45" i="797"/>
  <c r="H48" i="797"/>
  <c r="L48" i="797"/>
  <c r="F51" i="797"/>
  <c r="J51" i="797"/>
  <c r="N51" i="797"/>
  <c r="H54" i="797"/>
  <c r="L54" i="797"/>
  <c r="G35" i="799"/>
  <c r="E36" i="798"/>
  <c r="M36" i="798"/>
  <c r="K35" i="799"/>
  <c r="I36" i="798"/>
  <c r="F52" i="798"/>
  <c r="E21" i="799"/>
  <c r="I21" i="799"/>
  <c r="H43" i="799"/>
  <c r="L43" i="799"/>
  <c r="F44" i="799"/>
  <c r="J44" i="799"/>
  <c r="N44" i="799"/>
  <c r="H45" i="799"/>
  <c r="L45" i="799"/>
  <c r="F46" i="799"/>
  <c r="J46" i="799"/>
  <c r="N46" i="799"/>
  <c r="H47" i="799"/>
  <c r="L47" i="799"/>
  <c r="F48" i="799"/>
  <c r="J48" i="799"/>
  <c r="N48" i="799"/>
  <c r="F50" i="799"/>
  <c r="J50" i="799"/>
  <c r="N50" i="799"/>
  <c r="H51" i="799"/>
  <c r="L51" i="799"/>
  <c r="H53" i="799"/>
  <c r="L53" i="799"/>
  <c r="F54" i="799"/>
  <c r="J54" i="799"/>
  <c r="N54" i="799"/>
  <c r="F56" i="799"/>
  <c r="J56" i="799"/>
  <c r="N56" i="799"/>
  <c r="G36" i="798"/>
  <c r="K36" i="798"/>
  <c r="K37" i="798"/>
  <c r="E37" i="798"/>
  <c r="I38" i="798"/>
  <c r="F43" i="799"/>
  <c r="J43" i="799"/>
  <c r="N43" i="799"/>
  <c r="H44" i="799"/>
  <c r="L44" i="799"/>
  <c r="F45" i="799"/>
  <c r="J45" i="799"/>
  <c r="N45" i="799"/>
  <c r="H46" i="799"/>
  <c r="L46" i="799"/>
  <c r="F47" i="799"/>
  <c r="J47" i="799"/>
  <c r="N47" i="799"/>
  <c r="H48" i="799"/>
  <c r="L48" i="799"/>
  <c r="F49" i="799"/>
  <c r="J49" i="799"/>
  <c r="N49" i="799"/>
  <c r="H50" i="799"/>
  <c r="L50" i="799"/>
  <c r="F51" i="799"/>
  <c r="J51" i="799"/>
  <c r="N51" i="799"/>
  <c r="H52" i="799"/>
  <c r="L52" i="799"/>
  <c r="F53" i="799"/>
  <c r="J53" i="799"/>
  <c r="N53" i="799"/>
  <c r="H54" i="799"/>
  <c r="L54" i="799"/>
  <c r="F55" i="799"/>
  <c r="J55" i="799"/>
  <c r="N55" i="799"/>
  <c r="H56" i="799"/>
  <c r="L56" i="799"/>
  <c r="H36" i="797"/>
  <c r="L36" i="797"/>
  <c r="F37" i="797"/>
  <c r="J37" i="797"/>
  <c r="I37" i="798"/>
  <c r="M37" i="798"/>
  <c r="G38" i="798"/>
  <c r="K38" i="798"/>
  <c r="F55" i="798"/>
  <c r="J55" i="798"/>
  <c r="N55" i="798"/>
  <c r="H56" i="798"/>
  <c r="L56" i="798"/>
  <c r="H58" i="798"/>
  <c r="L58" i="798"/>
  <c r="F59" i="798"/>
  <c r="J59" i="798"/>
  <c r="N59" i="798"/>
  <c r="F61" i="798"/>
  <c r="J61" i="798"/>
  <c r="N61" i="798"/>
  <c r="H62" i="798"/>
  <c r="L62" i="798"/>
  <c r="F36" i="797"/>
  <c r="J36" i="797"/>
  <c r="N36" i="797"/>
  <c r="H37" i="797"/>
  <c r="L37" i="797"/>
  <c r="F48" i="798"/>
  <c r="J48" i="798"/>
  <c r="N48" i="798"/>
  <c r="J52" i="798"/>
  <c r="N52" i="798"/>
  <c r="H55" i="798"/>
  <c r="L55" i="798"/>
  <c r="F56" i="798"/>
  <c r="J56" i="798"/>
  <c r="N56" i="798"/>
  <c r="F58" i="798"/>
  <c r="J58" i="798"/>
  <c r="N58" i="798"/>
  <c r="H59" i="798"/>
  <c r="L59" i="798"/>
  <c r="H61" i="798"/>
  <c r="L61" i="798"/>
  <c r="F62" i="798"/>
  <c r="J62" i="798"/>
  <c r="N62" i="798"/>
  <c r="E35" i="799"/>
  <c r="I35" i="799"/>
  <c r="M35" i="799"/>
  <c r="M21" i="799"/>
  <c r="L44" i="797"/>
  <c r="J44" i="797"/>
  <c r="H44" i="797"/>
  <c r="F44" i="797"/>
  <c r="N41" i="797"/>
  <c r="L41" i="797"/>
  <c r="J41" i="797"/>
  <c r="H41" i="797"/>
  <c r="F41" i="797"/>
  <c r="N38" i="797"/>
  <c r="L38" i="797"/>
  <c r="J38" i="797"/>
  <c r="H38" i="797"/>
  <c r="N35" i="797"/>
  <c r="N37" i="797"/>
  <c r="F38" i="797"/>
  <c r="F39" i="797"/>
  <c r="H39" i="797"/>
  <c r="J39" i="797"/>
  <c r="L39" i="797"/>
  <c r="N39" i="797"/>
  <c r="F42" i="797"/>
  <c r="H42" i="797"/>
  <c r="J42" i="797"/>
  <c r="L42" i="797"/>
  <c r="N42" i="797"/>
  <c r="J45" i="797"/>
  <c r="H46" i="797"/>
  <c r="L46" i="797"/>
  <c r="F47" i="797"/>
  <c r="J47" i="797"/>
  <c r="N47" i="797"/>
  <c r="F49" i="797"/>
  <c r="J49" i="797"/>
  <c r="N49" i="797"/>
  <c r="H50" i="797"/>
  <c r="L50" i="797"/>
  <c r="H52" i="797"/>
  <c r="L52" i="797"/>
  <c r="F53" i="797"/>
  <c r="J53" i="797"/>
  <c r="N53" i="797"/>
  <c r="F55" i="797"/>
  <c r="J55" i="797"/>
  <c r="N55" i="797"/>
  <c r="H46" i="798"/>
  <c r="L46" i="798"/>
  <c r="F47" i="798"/>
  <c r="J47" i="798"/>
  <c r="N47" i="798"/>
  <c r="H48" i="798"/>
  <c r="L48" i="798"/>
  <c r="F49" i="798"/>
  <c r="J49" i="798"/>
  <c r="N49" i="798"/>
  <c r="H50" i="798"/>
  <c r="L50" i="798"/>
  <c r="F51" i="798"/>
  <c r="J51" i="798"/>
  <c r="N51" i="798"/>
  <c r="H52" i="798"/>
  <c r="L52" i="798"/>
  <c r="F53" i="798"/>
  <c r="J53" i="798"/>
  <c r="N53" i="798"/>
  <c r="H54" i="798"/>
  <c r="L54" i="798"/>
  <c r="F57" i="798"/>
  <c r="J57" i="798"/>
  <c r="N57" i="798"/>
  <c r="H60" i="798"/>
  <c r="L60" i="798"/>
  <c r="N44" i="797"/>
  <c r="H45" i="797"/>
  <c r="L45" i="797"/>
  <c r="F46" i="797"/>
  <c r="J46" i="797"/>
  <c r="N46" i="797"/>
  <c r="H47" i="797"/>
  <c r="L47" i="797"/>
  <c r="F48" i="797"/>
  <c r="J48" i="797"/>
  <c r="N48" i="797"/>
  <c r="H49" i="797"/>
  <c r="L49" i="797"/>
  <c r="F50" i="797"/>
  <c r="J50" i="797"/>
  <c r="N50" i="797"/>
  <c r="H51" i="797"/>
  <c r="L51" i="797"/>
  <c r="F52" i="797"/>
  <c r="J52" i="797"/>
  <c r="N52" i="797"/>
  <c r="H53" i="797"/>
  <c r="L53" i="797"/>
  <c r="F54" i="797"/>
  <c r="J54" i="797"/>
  <c r="N54" i="797"/>
  <c r="H55" i="797"/>
  <c r="L55" i="797"/>
  <c r="H47" i="798"/>
  <c r="L47" i="798"/>
  <c r="F50" i="798"/>
  <c r="J50" i="798"/>
  <c r="N50" i="798"/>
  <c r="H51" i="798"/>
  <c r="L51" i="798"/>
  <c r="H53" i="798"/>
  <c r="L53" i="798"/>
  <c r="F54" i="798"/>
  <c r="J54" i="798"/>
  <c r="N54" i="798"/>
  <c r="H57" i="798"/>
  <c r="L57" i="798"/>
  <c r="F60" i="798"/>
  <c r="J60" i="798"/>
  <c r="N60" i="798"/>
  <c r="N27" i="458" l="1"/>
  <c r="N26" i="458"/>
  <c r="N25" i="458"/>
  <c r="N24" i="458"/>
  <c r="I8" i="795" l="1"/>
  <c r="C66" i="500" l="1"/>
  <c r="M27" i="458" l="1"/>
  <c r="L27" i="458"/>
  <c r="K27" i="458"/>
  <c r="J27" i="458"/>
  <c r="I27" i="458"/>
  <c r="M26" i="458"/>
  <c r="L26" i="458"/>
  <c r="K26" i="458"/>
  <c r="J26" i="458"/>
  <c r="I26" i="458"/>
  <c r="M25" i="458"/>
  <c r="L25" i="458"/>
  <c r="K25" i="458"/>
  <c r="J25" i="458"/>
  <c r="I25" i="458"/>
  <c r="H27" i="458"/>
  <c r="H26" i="458"/>
  <c r="H25" i="458"/>
  <c r="M24" i="458"/>
  <c r="L24" i="458"/>
  <c r="K24" i="458"/>
  <c r="J24" i="458"/>
  <c r="I24" i="458"/>
  <c r="H24" i="458"/>
  <c r="Q49" i="497" l="1"/>
  <c r="F49" i="497"/>
  <c r="G49" i="497"/>
  <c r="H49" i="497"/>
  <c r="I49" i="497"/>
  <c r="J49" i="497"/>
  <c r="K49" i="497"/>
  <c r="L49" i="497"/>
  <c r="M49" i="497"/>
  <c r="N49" i="497"/>
  <c r="O49" i="497"/>
  <c r="P49" i="497"/>
  <c r="K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K16" i="498"/>
  <c r="I16" i="498"/>
  <c r="G16" i="498"/>
  <c r="E16" i="498"/>
  <c r="O65" i="497"/>
  <c r="M65" i="497"/>
  <c r="K65" i="497"/>
  <c r="I65" i="497"/>
  <c r="G65" i="497"/>
  <c r="Q69" i="497"/>
  <c r="L65" i="497"/>
  <c r="H65" i="497"/>
  <c r="N16" i="498"/>
  <c r="L16" i="498"/>
  <c r="J16" i="498"/>
  <c r="H16" i="498"/>
  <c r="F16" i="498"/>
  <c r="N65" i="497"/>
  <c r="J65" i="497"/>
  <c r="F65" i="497"/>
  <c r="E65" i="497" l="1"/>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 r="L35" i="7" l="1"/>
  <c r="M7" i="799" l="1"/>
  <c r="M40" i="799" s="1"/>
  <c r="M7" i="798"/>
  <c r="M43" i="798" s="1"/>
  <c r="M33" i="797"/>
  <c r="I7" i="799"/>
  <c r="I40" i="799" s="1"/>
  <c r="I33" i="797"/>
  <c r="I7" i="798"/>
  <c r="I43" i="798" s="1"/>
  <c r="K33" i="797"/>
  <c r="K7" i="798"/>
  <c r="K43" i="798" s="1"/>
  <c r="K7" i="799"/>
  <c r="K40" i="799" s="1"/>
  <c r="G33" i="797"/>
  <c r="G7" i="798"/>
  <c r="G43" i="798" s="1"/>
  <c r="G7" i="799"/>
  <c r="G40" i="799" s="1"/>
  <c r="E7" i="799" l="1"/>
  <c r="E40" i="799" s="1"/>
  <c r="E7" i="798"/>
  <c r="E43" i="798" s="1"/>
  <c r="E33" i="797"/>
</calcChain>
</file>

<file path=xl/sharedStrings.xml><?xml version="1.0" encoding="utf-8"?>
<sst xmlns="http://schemas.openxmlformats.org/spreadsheetml/2006/main" count="1551" uniqueCount="726">
  <si>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</si>
  <si>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</si>
  <si>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</si>
  <si>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</si>
  <si>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</si>
  <si>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</si>
  <si>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</si>
  <si>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</si>
  <si>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</si>
  <si>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</si>
  <si>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</si>
  <si>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</si>
  <si>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</si>
  <si>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</si>
  <si>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</si>
  <si>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</si>
  <si>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</si>
  <si>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</si>
  <si>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</si>
  <si>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</si>
  <si>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</si>
  <si>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</si>
  <si>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</si>
  <si>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</si>
  <si>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</si>
  <si>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</si>
  <si>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</si>
  <si>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</si>
  <si>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</si>
  <si>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</si>
  <si>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</si>
  <si>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</si>
  <si>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</si>
  <si>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</si>
  <si>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</si>
  <si>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</si>
  <si>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</si>
  <si>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</si>
  <si>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</si>
  <si>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</si>
  <si>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</si>
  <si>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</si>
  <si>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</si>
  <si>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</si>
  <si>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</si>
  <si>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</si>
  <si>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</si>
  <si>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</si>
  <si>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</si>
  <si>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</si>
  <si>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</si>
  <si>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</si>
  <si>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</si>
  <si>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</si>
  <si>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</si>
  <si>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</si>
  <si>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</si>
  <si>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</si>
  <si>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</si>
  <si>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</si>
  <si>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</si>
  <si>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</si>
  <si>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</si>
  <si>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</si>
  <si>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</si>
  <si>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</si>
  <si>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</si>
  <si>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</si>
  <si>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</si>
  <si>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</si>
  <si>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</si>
  <si>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</si>
  <si>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</si>
  <si>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</si>
  <si>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</si>
  <si>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</si>
  <si>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</si>
  <si>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</si>
  <si>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</si>
  <si>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</si>
  <si>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</si>
  <si>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</si>
  <si>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</si>
  <si>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</si>
  <si>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</si>
  <si>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</si>
  <si>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</si>
  <si>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</si>
  <si>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</si>
  <si>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</si>
  <si>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</si>
  <si>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</si>
  <si>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</si>
  <si>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</si>
  <si>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</si>
  <si>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</si>
  <si>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</si>
  <si>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</si>
  <si>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</si>
  <si>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</si>
  <si>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</si>
  <si>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</si>
  <si>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</si>
  <si>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</si>
  <si>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</si>
  <si>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</si>
  <si>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</si>
  <si>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</si>
  <si>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</si>
  <si>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</si>
  <si>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</si>
  <si>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</si>
  <si>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</si>
  <si>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</si>
  <si>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</si>
  <si>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</si>
  <si>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</si>
  <si>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</si>
  <si>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</si>
  <si>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</si>
  <si>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</si>
  <si>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</si>
  <si>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</si>
  <si>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</si>
  <si>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</si>
  <si>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</si>
  <si>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</si>
  <si>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</si>
  <si>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</si>
  <si>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</si>
  <si>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</si>
  <si>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</si>
  <si>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</si>
  <si>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</si>
  <si>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</si>
  <si>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</si>
  <si>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</si>
  <si>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</si>
  <si>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</si>
  <si>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</si>
  <si>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</si>
  <si>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</si>
  <si>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</si>
  <si>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</si>
  <si>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</si>
  <si>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</si>
  <si>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</si>
  <si>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</si>
  <si>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</si>
  <si>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</si>
  <si>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</si>
  <si>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</si>
  <si>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</si>
  <si>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</si>
  <si>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</si>
  <si>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</si>
  <si>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</si>
  <si>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</si>
  <si>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</si>
  <si>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</si>
  <si>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</si>
  <si>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</si>
  <si>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</si>
  <si>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</si>
  <si>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</si>
  <si>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</si>
  <si>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</si>
  <si>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</si>
  <si>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</si>
  <si>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</si>
  <si>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</si>
  <si>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</si>
  <si>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</si>
  <si>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</si>
  <si>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</si>
  <si>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</si>
  <si>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</si>
  <si>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</si>
  <si>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</si>
  <si>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</si>
  <si>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</si>
  <si>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</si>
  <si>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</si>
  <si>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</si>
  <si>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</si>
  <si>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</si>
  <si>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</si>
  <si>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</si>
  <si>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</si>
  <si>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</si>
  <si>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</si>
  <si>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</si>
  <si>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</si>
  <si>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</si>
  <si>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</si>
  <si>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</si>
  <si>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</si>
  <si>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</si>
  <si>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</si>
  <si>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</si>
  <si>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</si>
  <si>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</si>
  <si>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</si>
  <si>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</si>
  <si>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</si>
  <si>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</si>
  <si>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</si>
  <si>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</si>
  <si>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</si>
  <si>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</si>
  <si>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</si>
  <si>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</si>
  <si>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</si>
  <si>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</si>
  <si>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</si>
  <si>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</si>
  <si>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</si>
  <si>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</si>
  <si>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</si>
  <si>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</si>
  <si>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</si>
  <si>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</si>
  <si>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</si>
  <si>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</si>
  <si>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</si>
  <si>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</si>
  <si>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</si>
  <si>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</si>
  <si>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</si>
  <si>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</si>
  <si>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</si>
  <si>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</si>
  <si>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</si>
  <si>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</si>
  <si>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</si>
  <si>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</si>
  <si>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</si>
  <si>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</si>
  <si>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</si>
  <si>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</si>
  <si>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</si>
  <si>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</si>
  <si>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</si>
  <si>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</si>
  <si>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</si>
  <si>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</si>
  <si>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</si>
  <si>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</si>
  <si>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</si>
  <si>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</si>
  <si>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</si>
  <si>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</si>
  <si>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</si>
  <si>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</si>
  <si>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</si>
  <si>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</si>
  <si>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</si>
  <si>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</si>
  <si>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</si>
  <si>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</si>
  <si>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</si>
  <si>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</si>
  <si>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</si>
  <si>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</si>
  <si>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</si>
  <si>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</si>
  <si>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</si>
  <si>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</si>
  <si>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</si>
  <si>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</si>
  <si>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</si>
  <si>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</si>
  <si>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</si>
  <si>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</si>
  <si>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</si>
  <si>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</si>
  <si>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</si>
  <si>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</si>
  <si>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</si>
  <si>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</si>
  <si>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</si>
  <si>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</si>
  <si>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</si>
  <si>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</si>
  <si>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</si>
  <si>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</si>
  <si>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</si>
  <si>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</si>
  <si>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</si>
  <si>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</si>
  <si>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</si>
  <si>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</si>
  <si>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</si>
  <si>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</si>
  <si>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</si>
  <si>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</si>
  <si>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</si>
  <si>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</si>
  <si>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</si>
  <si>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</si>
  <si>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</si>
  <si>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</si>
  <si>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</si>
  <si>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</si>
  <si>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</si>
  <si>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</si>
  <si>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</si>
  <si>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</si>
  <si>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</si>
  <si>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</si>
  <si>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</si>
  <si>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</si>
  <si>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</si>
  <si>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</si>
  <si>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</si>
  <si>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</si>
  <si>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</si>
  <si>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</si>
  <si>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</si>
  <si>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</si>
  <si>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</si>
  <si>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</si>
  <si>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</si>
  <si>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</si>
  <si>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</si>
  <si>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</si>
  <si>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</si>
  <si>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</si>
  <si>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</si>
  <si>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</si>
  <si>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</si>
  <si>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</si>
  <si>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</si>
  <si>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</si>
  <si>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</si>
  <si>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</si>
  <si>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</si>
  <si>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</si>
  <si>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</si>
  <si>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</si>
  <si>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</si>
  <si>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</si>
  <si>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</si>
  <si>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</si>
  <si>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</si>
  <si>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</si>
  <si>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</si>
  <si>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</si>
  <si>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</si>
  <si>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</si>
  <si>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</si>
  <si>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</si>
  <si>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</si>
  <si>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</si>
  <si>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</si>
  <si>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</si>
  <si>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</si>
  <si>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</si>
  <si>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</si>
  <si>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</si>
  <si>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</si>
  <si>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</si>
  <si>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</si>
  <si>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</si>
  <si>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</si>
  <si>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</si>
  <si>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</si>
  <si>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</si>
  <si>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</si>
  <si>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</si>
  <si>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</si>
  <si>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</si>
  <si>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</si>
  <si>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</si>
  <si>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</si>
  <si>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</si>
  <si>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</si>
  <si>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</si>
  <si>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</si>
  <si>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</si>
  <si>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</si>
  <si>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</si>
  <si>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</si>
  <si>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</si>
  <si>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</si>
  <si>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</si>
  <si>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</si>
  <si>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</si>
  <si>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</si>
  <si>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</si>
  <si>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</si>
  <si>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</si>
  <si>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</si>
  <si>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</si>
  <si>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</si>
  <si>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</si>
  <si>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</si>
  <si>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</si>
  <si>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</si>
  <si>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</si>
  <si>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</si>
  <si>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</si>
  <si>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</si>
  <si>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</si>
  <si>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</si>
  <si>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</si>
  <si>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</si>
  <si>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</si>
  <si>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(1)</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</si>
  <si>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</si>
  <si>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</si>
  <si>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</si>
  <si>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</si>
  <si>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</si>
  <si>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</si>
  <si>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</si>
  <si>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</si>
  <si>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</si>
  <si>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</si>
  <si>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</si>
  <si>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</si>
  <si>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</si>
  <si>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</si>
  <si>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</si>
  <si>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</si>
  <si>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</si>
  <si>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</si>
  <si>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</si>
  <si>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</si>
  <si>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</si>
  <si>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</si>
  <si>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</si>
  <si>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</si>
  <si>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</si>
  <si>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</si>
  <si>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</si>
  <si>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</si>
  <si>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</si>
  <si>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</si>
  <si>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</si>
  <si>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</si>
  <si>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</si>
  <si>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</si>
  <si>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</si>
  <si>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</si>
  <si>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</si>
  <si>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</si>
  <si>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</si>
  <si>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</si>
  <si>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</si>
  <si>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</si>
  <si>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</si>
  <si>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</si>
  <si>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</si>
  <si>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</si>
  <si>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</si>
  <si>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</si>
  <si>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</si>
  <si>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</si>
  <si>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</si>
  <si>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</si>
  <si>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</si>
  <si>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</si>
  <si>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</si>
  <si>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</si>
  <si>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</si>
  <si>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</si>
  <si>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</si>
  <si>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</si>
  <si>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</si>
  <si>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</si>
  <si>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</si>
  <si>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</si>
  <si>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</si>
  <si>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</si>
  <si>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</si>
  <si>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</si>
  <si>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</si>
  <si>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</si>
  <si>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</si>
  <si>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</si>
  <si>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</si>
  <si>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</si>
  <si>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</si>
  <si>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</si>
  <si>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</si>
  <si>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</si>
  <si>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</si>
  <si>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</si>
  <si>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</si>
  <si>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</si>
  <si>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</si>
  <si>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</si>
  <si>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</si>
  <si>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</si>
  <si>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</si>
  <si>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</si>
  <si>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</si>
  <si>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</si>
  <si>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</si>
  <si>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</si>
  <si>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</si>
  <si>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</si>
  <si>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t xml:space="preserve">          Formação profissional  </t>
  </si>
  <si>
    <t>65 e + anos</t>
  </si>
  <si>
    <t>acidentes de trabalho  - indicadores globais</t>
  </si>
  <si>
    <t xml:space="preserve"> acidentes de trabalho</t>
  </si>
  <si>
    <t>não mortais</t>
  </si>
  <si>
    <t>mortais</t>
  </si>
  <si>
    <t>acidentes de trabalho não mortais com ausências</t>
  </si>
  <si>
    <t>dias de trabalho perdidos</t>
  </si>
  <si>
    <t>dias de trabalho perdidos - grupo etário</t>
  </si>
  <si>
    <t>25 a 34 anos</t>
  </si>
  <si>
    <t>35 a 44 anos</t>
  </si>
  <si>
    <t>45 a 54 anos</t>
  </si>
  <si>
    <t>55 a 64 anos</t>
  </si>
  <si>
    <t>65 e mais anos</t>
  </si>
  <si>
    <t>Ignorado</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</si>
  <si>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</si>
  <si>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</si>
  <si>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</si>
  <si>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</si>
  <si>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</si>
  <si>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</si>
  <si>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</si>
  <si>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</si>
  <si>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</si>
  <si>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</si>
  <si>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</si>
  <si>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</si>
  <si>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</si>
  <si>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</si>
  <si>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</si>
  <si>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</si>
  <si>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</si>
  <si>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</si>
  <si>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</si>
  <si>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</si>
  <si>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</si>
  <si>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</si>
  <si>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</si>
  <si>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</si>
  <si>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</si>
  <si>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</si>
  <si>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</si>
  <si>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</si>
  <si>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</si>
  <si>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</si>
  <si>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</si>
  <si>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</si>
  <si>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</si>
  <si>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</si>
  <si>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</si>
  <si>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</si>
  <si>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</si>
  <si>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</si>
  <si>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</si>
  <si>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</si>
  <si>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t>Ignorada</t>
  </si>
  <si>
    <r>
      <rPr>
        <b/>
        <sz val="7"/>
        <color indexed="63"/>
        <rFont val="Arial"/>
        <family val="2"/>
      </rPr>
      <t xml:space="preserve">nota: </t>
    </r>
    <r>
      <rPr>
        <sz val="7"/>
        <color indexed="63"/>
        <rFont val="Arial"/>
        <family val="2"/>
      </rPr>
      <t>Os dados apresentados não incluem acidentes de trajeto.</t>
    </r>
  </si>
  <si>
    <t>fonte: GEP/MTSSS, Acidentes de Trabalho.</t>
  </si>
  <si>
    <t xml:space="preserve">Mais informação em:  </t>
  </si>
  <si>
    <t>(1) com excepção da página 21</t>
  </si>
  <si>
    <t xml:space="preserve">  Estrutura empresarial</t>
  </si>
  <si>
    <t>estrutura empresarial - indicadores globais</t>
  </si>
  <si>
    <r>
      <t xml:space="preserve">pessoas ao serviço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</si>
  <si>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</si>
  <si>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</si>
  <si>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</si>
  <si>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</si>
  <si>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</si>
  <si>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</si>
  <si>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</si>
  <si>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</si>
  <si>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 xml:space="preserve">fonte: GEP/MTSSS, Inquérito aos Ganhos e Duração de Trabalho.                   </t>
    </r>
    <r>
      <rPr>
        <sz val="7"/>
        <color indexed="63"/>
        <rFont val="Arial"/>
        <family val="2"/>
      </rPr>
      <t xml:space="preserve"> </t>
    </r>
    <r>
      <rPr>
        <sz val="8"/>
        <color rgb="FF008080"/>
        <rFont val="Arial"/>
        <family val="2"/>
      </rPr>
      <t>Mais informação em:  http://www.gep.mtsss.gov.pt/</t>
    </r>
  </si>
  <si>
    <t>http://www.gep.mtsss.gov.pt/</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</si>
  <si>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</si>
  <si>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</si>
  <si>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</si>
  <si>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</si>
  <si>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</si>
  <si>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</si>
  <si>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</si>
  <si>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</si>
  <si>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r>
      <t>trab. por conta de outrem</t>
    </r>
    <r>
      <rPr>
        <sz val="7"/>
        <color theme="3"/>
        <rFont val="Arial"/>
        <family val="2"/>
      </rPr>
      <t xml:space="preserve"> (TCO)</t>
    </r>
    <r>
      <rPr>
        <vertAlign val="superscript"/>
        <sz val="7"/>
        <color theme="3"/>
        <rFont val="Arial"/>
        <family val="2"/>
      </rPr>
      <t>(1)</t>
    </r>
  </si>
  <si>
    <r>
      <t xml:space="preserve">TCO (cálculo remunerações) </t>
    </r>
    <r>
      <rPr>
        <vertAlign val="superscript"/>
        <sz val="7"/>
        <color theme="3"/>
        <rFont val="Arial"/>
        <family val="2"/>
      </rPr>
      <t>(1) (2)</t>
    </r>
  </si>
  <si>
    <t>(1) nos estabelecimentos</t>
  </si>
  <si>
    <r>
      <t>remuneração média mensal base e ganho - concelho do Norte (NUT III 2013)</t>
    </r>
    <r>
      <rPr>
        <b/>
        <vertAlign val="superscript"/>
        <sz val="10"/>
        <rFont val="Arial"/>
        <family val="2"/>
      </rPr>
      <t>(</t>
    </r>
    <r>
      <rPr>
        <b/>
        <vertAlign val="superscript"/>
        <sz val="9"/>
        <rFont val="Arial"/>
        <family val="2"/>
      </rPr>
      <t>2)(3)</t>
    </r>
  </si>
  <si>
    <t>base</t>
  </si>
  <si>
    <t>ganho</t>
  </si>
  <si>
    <t>tco</t>
  </si>
  <si>
    <t>Alto Minho</t>
  </si>
  <si>
    <t>Chaves</t>
  </si>
  <si>
    <t>Arcos de Valdevez</t>
  </si>
  <si>
    <t>Montalegre</t>
  </si>
  <si>
    <t>Caminha</t>
  </si>
  <si>
    <t>Ribeira da Pena</t>
  </si>
  <si>
    <t>Melgaço</t>
  </si>
  <si>
    <t>Valpaços</t>
  </si>
  <si>
    <t>Monção</t>
  </si>
  <si>
    <t>Vila Pouca Aguiar</t>
  </si>
  <si>
    <t>Paredes de Coura</t>
  </si>
  <si>
    <t>Tâmega e Sousa</t>
  </si>
  <si>
    <t>Ponte da Barca</t>
  </si>
  <si>
    <t>Castelo de Paiva</t>
  </si>
  <si>
    <t>Ponte de Lima</t>
  </si>
  <si>
    <t>Celorico de Basto</t>
  </si>
  <si>
    <t>Valença</t>
  </si>
  <si>
    <t>Amarante</t>
  </si>
  <si>
    <t>Baião</t>
  </si>
  <si>
    <t>Vila Nova Cerveira</t>
  </si>
  <si>
    <t>Felgueiras</t>
  </si>
  <si>
    <t>Cávado</t>
  </si>
  <si>
    <t>Lousada</t>
  </si>
  <si>
    <t>Amares</t>
  </si>
  <si>
    <t>Marco de Canaveses</t>
  </si>
  <si>
    <t>Barcelos</t>
  </si>
  <si>
    <t>Paços de Ferreira</t>
  </si>
  <si>
    <t>Penafiel</t>
  </si>
  <si>
    <t>Esposende</t>
  </si>
  <si>
    <t>Cinfães</t>
  </si>
  <si>
    <t>Terras de Bouro</t>
  </si>
  <si>
    <t>Resende</t>
  </si>
  <si>
    <t>Vila Verde</t>
  </si>
  <si>
    <t>Douro</t>
  </si>
  <si>
    <t>Ave</t>
  </si>
  <si>
    <t>Carrazede de Ansiães</t>
  </si>
  <si>
    <t>Cabeceiras de Basto</t>
  </si>
  <si>
    <t>Freixo Espada Cinta</t>
  </si>
  <si>
    <t>Fafe</t>
  </si>
  <si>
    <t>Torre de Moncorvo</t>
  </si>
  <si>
    <t>Guimarães</t>
  </si>
  <si>
    <t>Vila Nova de Foz Coa</t>
  </si>
  <si>
    <t>Povoa de Lanhoso</t>
  </si>
  <si>
    <t>Alijó</t>
  </si>
  <si>
    <t>Vieira do Minho</t>
  </si>
  <si>
    <t>Mesão Frio</t>
  </si>
  <si>
    <t>Vila Nova Famalicão</t>
  </si>
  <si>
    <t>Murça</t>
  </si>
  <si>
    <t>Vizela</t>
  </si>
  <si>
    <t>Peso da Régua</t>
  </si>
  <si>
    <t>Mondim de Basto</t>
  </si>
  <si>
    <t>Sabrosa</t>
  </si>
  <si>
    <t>Área Metropolitana do Porto</t>
  </si>
  <si>
    <t>Santa Marta de Penaguião</t>
  </si>
  <si>
    <t>Arouca</t>
  </si>
  <si>
    <t>Espinho</t>
  </si>
  <si>
    <t>Armamar</t>
  </si>
  <si>
    <t>Santa Maria da Feira</t>
  </si>
  <si>
    <t>Lamego</t>
  </si>
  <si>
    <t>Oliveira de Azemeis</t>
  </si>
  <si>
    <t>Moimenta da Beira</t>
  </si>
  <si>
    <t>S. João da Madeira</t>
  </si>
  <si>
    <t>Penedono</t>
  </si>
  <si>
    <t>Vale de Cambra</t>
  </si>
  <si>
    <t>São João da Pesqueira</t>
  </si>
  <si>
    <t>Gondomar</t>
  </si>
  <si>
    <t>Sernancelhe</t>
  </si>
  <si>
    <t>Maia</t>
  </si>
  <si>
    <t>Tabuaço</t>
  </si>
  <si>
    <t>Matosinhos</t>
  </si>
  <si>
    <t>Tarouca</t>
  </si>
  <si>
    <t>Paredes</t>
  </si>
  <si>
    <t>Alto Trás-os-Montes</t>
  </si>
  <si>
    <t>Alfandega da Fé</t>
  </si>
  <si>
    <t>Povoa de Varzim</t>
  </si>
  <si>
    <t>Santo Tirso</t>
  </si>
  <si>
    <t>Macedo de Cavaleiros</t>
  </si>
  <si>
    <t>Valongo</t>
  </si>
  <si>
    <t>Miranda do Douro</t>
  </si>
  <si>
    <t>Vila do Conde</t>
  </si>
  <si>
    <t>Mirandela</t>
  </si>
  <si>
    <t>Vila Nova de Gaia</t>
  </si>
  <si>
    <t>Mogadouro</t>
  </si>
  <si>
    <t>Trofa</t>
  </si>
  <si>
    <t>Vila Flor</t>
  </si>
  <si>
    <t>Alto Tâmega</t>
  </si>
  <si>
    <t>Vimioso</t>
  </si>
  <si>
    <t>Boticas</t>
  </si>
  <si>
    <t>Vinhais</t>
  </si>
  <si>
    <t>(2) dos trabalhadores por conta de outrem a tempo completo, que auferiram remuneração completa no período de referência.</t>
  </si>
  <si>
    <t>(3) o boletim de setembro será divulgada informação dos concelhos da região Centro; a informação dos restantes concelhos será divulgada no boletim de outubro.</t>
  </si>
  <si>
    <r>
      <t xml:space="preserve">fonte:  GEP/MTSSS, Quadros de Pessoal.                </t>
    </r>
    <r>
      <rPr>
        <b/>
        <sz val="8"/>
        <color theme="7"/>
        <rFont val="Arial"/>
        <family val="2"/>
      </rPr>
      <t>Mais informação em:  http://www.gep.msess.gov.pt</t>
    </r>
  </si>
  <si>
    <t>Mais informação em:  http://www.gep.msess.gov.pt/</t>
  </si>
  <si>
    <t>Em Portugal a taxa de desemprego (8,9 %) registou uma variação de -2,0 p.p. relativamente ao mês homólogo</t>
  </si>
  <si>
    <t xml:space="preserve">República Checa (2,8 %), Alemanha (3,7 %) e Malta (4,1 %) apresentam as taxas de desemprego mais baixas; a Grécia (20,9 %) e a Espanha (16,9 %) são os estados membros com valores  mais elevados. </t>
  </si>
  <si>
    <t>A taxa de desemprego para o grupo etário &lt;25 anos apresenta o valor mais baixo na Alemanha (6,5 %), registando o valor mais elevado na Grécia (41,4 %). Em Portugal,   regista-se   o  valor  de 23,2 %.</t>
  </si>
  <si>
    <t>Fazendo uma análise por sexo, na Zona Euro,  verifica-se que Espanha e a Grécia  são os países com a maior diferença, entre a taxa de desemprego das mulheres e dos homens.</t>
  </si>
  <si>
    <t xml:space="preserve">nota: Roménia (&lt; 25 anos) - Junho de 2017.          : valor não disponível.       
</t>
  </si>
  <si>
    <t>2016</t>
  </si>
  <si>
    <t>2017</t>
  </si>
  <si>
    <t>23-Professores</t>
  </si>
  <si>
    <t>72-Trab.qualif.metalurgia, metalomec. e sim.</t>
  </si>
  <si>
    <t xml:space="preserve">  Transportes aéreos de passageiros  </t>
  </si>
  <si>
    <t xml:space="preserve">  Transportes de passageiros por mar e vias interiores navegáveis</t>
  </si>
  <si>
    <t xml:space="preserve">  Férias organizadas  </t>
  </si>
  <si>
    <t xml:space="preserve">  Equipamento telefónico e de telecópia</t>
  </si>
  <si>
    <t xml:space="preserve">  Pequenos eletrodomésticos</t>
  </si>
  <si>
    <t xml:space="preserve">  Artigos de vestuário  </t>
  </si>
  <si>
    <t xml:space="preserve">  Outros artigos e acessórios de vestuário  </t>
  </si>
  <si>
    <t xml:space="preserve">  Calçado  </t>
  </si>
  <si>
    <t xml:space="preserve">  Artigos de joalharia e relógios</t>
  </si>
  <si>
    <t xml:space="preserve">  Outros artigos pessoais  </t>
  </si>
  <si>
    <t xml:space="preserve">         … em julho </t>
  </si>
  <si>
    <t>notas: dados sujeitos a atualizações; situação da base de dados a 31/agosto/2017</t>
  </si>
  <si>
    <t>notas: dados sujeitos a atualizações; situação da base de dados 1/setembro/2017.</t>
  </si>
  <si>
    <t>notas: dados sujeitos a atualizações;   a partir de 2005 apenas são contabilizados beneficiários com lançamento cujo o motivo tenha sido "concessão normal".;  (a) DLD - Desempregados de Longa Duração".</t>
  </si>
  <si>
    <t>notas: dados sujeitos a atualizações; .</t>
  </si>
  <si>
    <t>julho de 2017</t>
  </si>
  <si>
    <t>fonte:  Eurostat, dados extraídos em 10/11/2017.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</si>
  <si>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</si>
  <si>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</si>
  <si>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</si>
  <si>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</si>
  <si>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</si>
  <si>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</si>
  <si>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</si>
  <si>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</si>
  <si>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</si>
  <si>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</si>
  <si>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</si>
  <si>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</si>
  <si>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</si>
  <si>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</si>
  <si>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</si>
  <si>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r>
      <t xml:space="preserve">Em </t>
    </r>
    <r>
      <rPr>
        <b/>
        <sz val="8"/>
        <color indexed="63"/>
        <rFont val="Arial"/>
        <family val="2"/>
      </rPr>
      <t>julho de 2017</t>
    </r>
    <r>
      <rPr>
        <sz val="8"/>
        <color indexed="63"/>
        <rFont val="Arial"/>
        <family val="2"/>
      </rPr>
      <t>, a taxa de desemprego na Zona Euro diminuiu para 9,0 % (era 9,1 %  em junho de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</si>
</sst>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
    <numFmt numFmtId="179" formatCode="0.000"/>
    <numFmt numFmtId="180" formatCode="#####################################0.0"/>
    <numFmt numFmtId="181" formatCode="#####################################0"/>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7"/>
      <color theme="7"/>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6"/>
      <color indexed="63"/>
      <name val="Small Fonts"/>
      <family val="2"/>
    </font>
    <font>
      <b/>
      <sz val="8"/>
      <color theme="7"/>
      <name val="Arial"/>
      <family val="2"/>
    </font>
    <font>
      <b/>
      <vertAlign val="superscript"/>
      <sz val="9"/>
      <color indexed="63"/>
      <name val="Arial"/>
      <family val="2"/>
    </font>
    <font>
      <sz val="8"/>
      <color rgb="FF008080"/>
      <name val="Arial"/>
      <family val="2"/>
    </font>
    <font>
      <u/>
      <sz val="10"/>
      <color theme="7"/>
      <name val="Arial"/>
      <family val="2"/>
    </font>
    <font>
      <vertAlign val="superscript"/>
      <sz val="8"/>
      <color indexed="17"/>
      <name val="Arial"/>
      <family val="2"/>
    </font>
    <font>
      <b/>
      <vertAlign val="superscript"/>
      <sz val="9"/>
      <name val="Arial"/>
      <family val="2"/>
    </font>
    <font>
      <b/>
      <sz val="8"/>
      <color rgb="FF008080"/>
      <name val="Arial"/>
      <family val="2"/>
    </font>
    <font>
      <b/>
      <sz val="9"/>
      <color indexed="20"/>
      <name val="Arial"/>
      <family val="2"/>
    </font>
    <font>
      <b/>
      <sz val="6"/>
      <color indexed="6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indexed="9"/>
      </patternFill>
    </fill>
    <fill>
      <patternFill patternType="gray125">
        <fgColor indexed="9"/>
        <bgColor theme="0"/>
      </patternFill>
    </fill>
  </fills>
  <borders count="8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dotted">
        <color theme="3"/>
      </left>
      <right/>
      <top/>
      <bottom/>
      <diagonal/>
    </border>
  </borders>
  <cellStyleXfs count="316">
    <xf numFmtId="0" fontId="0" fillId="0" borderId="0" applyProtection="0"/>
    <xf numFmtId="0" fontId="3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44" fontId="7" fillId="0" borderId="0" applyFont="0" applyFill="0" applyBorder="0" applyAlignment="0" applyProtection="0"/>
    <xf numFmtId="0" fontId="7" fillId="3" borderId="0" applyNumberFormat="0" applyBorder="0" applyAlignment="0" applyProtection="0"/>
    <xf numFmtId="0" fontId="7" fillId="21" borderId="0" applyNumberFormat="0" applyBorder="0" applyAlignment="0" applyProtection="0"/>
    <xf numFmtId="0" fontId="41" fillId="0" borderId="0"/>
    <xf numFmtId="0" fontId="31" fillId="0" borderId="0"/>
    <xf numFmtId="0" fontId="31" fillId="0" borderId="0" applyProtection="0"/>
    <xf numFmtId="0" fontId="7" fillId="0" borderId="0"/>
    <xf numFmtId="0" fontId="7" fillId="22" borderId="6" applyNumberFormat="0" applyFont="0" applyAlignment="0" applyProtection="0"/>
    <xf numFmtId="0" fontId="7" fillId="16" borderId="7" applyNumberFormat="0" applyAlignment="0" applyProtection="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43" fontId="31" fillId="0" borderId="0" applyFont="0" applyFill="0" applyBorder="0" applyAlignment="0" applyProtection="0"/>
    <xf numFmtId="0" fontId="42"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44" fillId="0" borderId="0" applyFont="0" applyFill="0" applyBorder="0" applyAlignment="0" applyProtection="0"/>
    <xf numFmtId="0" fontId="7" fillId="0" borderId="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applyProtection="0"/>
    <xf numFmtId="0" fontId="7" fillId="0" borderId="0"/>
    <xf numFmtId="0" fontId="7" fillId="0" borderId="0"/>
    <xf numFmtId="0" fontId="7" fillId="0" borderId="0"/>
    <xf numFmtId="0" fontId="7" fillId="0" borderId="0"/>
    <xf numFmtId="0" fontId="74" fillId="0" borderId="0"/>
    <xf numFmtId="0" fontId="98" fillId="0" borderId="0" applyNumberFormat="0" applyFill="0" applyBorder="0" applyAlignment="0" applyProtection="0">
      <alignment vertical="top"/>
      <protection locked="0"/>
    </xf>
    <xf numFmtId="0" fontId="6" fillId="0" borderId="0"/>
    <xf numFmtId="0" fontId="7" fillId="0" borderId="0" applyProtection="0"/>
    <xf numFmtId="0" fontId="7" fillId="0" borderId="0"/>
    <xf numFmtId="0" fontId="7" fillId="0" borderId="0"/>
    <xf numFmtId="0" fontId="105" fillId="0" borderId="55" applyNumberFormat="0" applyBorder="0" applyProtection="0">
      <alignment horizontal="center"/>
    </xf>
    <xf numFmtId="0" fontId="106" fillId="0" borderId="0" applyFill="0" applyBorder="0" applyProtection="0"/>
    <xf numFmtId="0" fontId="105" fillId="41" borderId="56"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0" fontId="7" fillId="3" borderId="0" applyNumberFormat="0" applyBorder="0" applyAlignment="0" applyProtection="0"/>
    <xf numFmtId="0" fontId="7" fillId="21" borderId="0" applyNumberFormat="0" applyBorder="0" applyAlignment="0" applyProtection="0"/>
    <xf numFmtId="0" fontId="7" fillId="22" borderId="6" applyNumberFormat="0" applyFont="0" applyAlignment="0" applyProtection="0"/>
    <xf numFmtId="0" fontId="7" fillId="16" borderId="7"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176" fontId="5"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9" fontId="123" fillId="0" borderId="0" applyFont="0" applyFill="0" applyBorder="0" applyAlignment="0" applyProtection="0"/>
    <xf numFmtId="0" fontId="98" fillId="0" borderId="0" applyNumberFormat="0" applyFill="0" applyBorder="0" applyAlignment="0" applyProtection="0">
      <alignment vertical="top"/>
      <protection locked="0"/>
    </xf>
    <xf numFmtId="176" fontId="3" fillId="0" borderId="0" applyFont="0" applyFill="0" applyBorder="0" applyAlignment="0" applyProtection="0"/>
    <xf numFmtId="0" fontId="3" fillId="0" borderId="0"/>
    <xf numFmtId="0" fontId="3" fillId="0" borderId="0"/>
    <xf numFmtId="0" fontId="3" fillId="0" borderId="0"/>
    <xf numFmtId="0" fontId="3" fillId="0" borderId="0"/>
    <xf numFmtId="0" fontId="7"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733">
    <xf numFmtId="0" fontId="0" fillId="0" borderId="0" xfId="0"/>
    <xf numFmtId="0" fontId="0" fillId="0" borderId="0" xfId="0" applyBorder="1"/>
    <xf numFmtId="0" fontId="0" fillId="25" borderId="0" xfId="0" applyFill="1"/>
    <xf numFmtId="0" fontId="10" fillId="25" borderId="0" xfId="0" applyFont="1" applyFill="1" applyBorder="1"/>
    <xf numFmtId="0" fontId="0" fillId="25" borderId="0" xfId="0" applyFill="1" applyBorder="1"/>
    <xf numFmtId="0" fontId="12" fillId="25" borderId="0" xfId="0" applyFont="1" applyFill="1" applyBorder="1"/>
    <xf numFmtId="0" fontId="0" fillId="25" borderId="0" xfId="0" applyFill="1" applyAlignment="1">
      <alignment vertical="center"/>
    </xf>
    <xf numFmtId="0" fontId="0" fillId="0" borderId="0" xfId="0" applyAlignment="1">
      <alignment vertical="center"/>
    </xf>
    <xf numFmtId="0" fontId="15" fillId="25" borderId="0" xfId="0" applyFont="1" applyFill="1" applyBorder="1"/>
    <xf numFmtId="0" fontId="16" fillId="25" borderId="0" xfId="0" applyFont="1" applyFill="1" applyBorder="1"/>
    <xf numFmtId="0" fontId="16" fillId="25" borderId="0" xfId="0" applyFont="1" applyFill="1" applyBorder="1" applyAlignment="1">
      <alignment horizontal="center"/>
    </xf>
    <xf numFmtId="164" fontId="17" fillId="24" borderId="0" xfId="40" applyNumberFormat="1" applyFont="1" applyFill="1" applyBorder="1" applyAlignment="1">
      <alignment horizontal="center" wrapText="1"/>
    </xf>
    <xf numFmtId="0" fontId="16" fillId="24" borderId="0" xfId="40" applyFont="1" applyFill="1" applyBorder="1"/>
    <xf numFmtId="0" fontId="17" fillId="25" borderId="0" xfId="0" applyFont="1" applyFill="1" applyBorder="1"/>
    <xf numFmtId="0" fontId="0" fillId="25" borderId="0" xfId="0" applyFill="1" applyBorder="1" applyAlignment="1">
      <alignment vertical="center"/>
    </xf>
    <xf numFmtId="0" fontId="18" fillId="25" borderId="0" xfId="0" applyFont="1" applyFill="1" applyBorder="1"/>
    <xf numFmtId="0" fontId="14" fillId="25" borderId="0" xfId="0" applyFont="1" applyFill="1" applyBorder="1" applyAlignment="1">
      <alignment horizontal="left"/>
    </xf>
    <xf numFmtId="0" fontId="21" fillId="25" borderId="0" xfId="0" applyFont="1" applyFill="1" applyBorder="1" applyAlignment="1">
      <alignment horizontal="right"/>
    </xf>
    <xf numFmtId="164" fontId="23" fillId="25" borderId="0" xfId="0" applyNumberFormat="1" applyFont="1" applyFill="1" applyBorder="1" applyAlignment="1">
      <alignment horizontal="center"/>
    </xf>
    <xf numFmtId="164" fontId="17" fillId="25" borderId="0" xfId="40" applyNumberFormat="1" applyFont="1" applyFill="1" applyBorder="1" applyAlignment="1">
      <alignment horizontal="center" wrapText="1"/>
    </xf>
    <xf numFmtId="0" fontId="27" fillId="25" borderId="0" xfId="0" applyFont="1" applyFill="1" applyBorder="1" applyAlignment="1">
      <alignment horizontal="left"/>
    </xf>
    <xf numFmtId="0" fontId="21" fillId="25" borderId="0" xfId="0" applyFont="1" applyFill="1" applyBorder="1"/>
    <xf numFmtId="0" fontId="8" fillId="25" borderId="0" xfId="0" applyFont="1" applyFill="1" applyBorder="1"/>
    <xf numFmtId="0" fontId="24"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8" fillId="25" borderId="0" xfId="0" applyFont="1" applyFill="1" applyAlignment="1">
      <alignment readingOrder="1"/>
    </xf>
    <xf numFmtId="0" fontId="8" fillId="25" borderId="0" xfId="0" applyFont="1" applyFill="1" applyBorder="1" applyAlignment="1">
      <alignment readingOrder="1"/>
    </xf>
    <xf numFmtId="0" fontId="8" fillId="25" borderId="0" xfId="0" applyFont="1" applyFill="1" applyAlignment="1">
      <alignment readingOrder="2"/>
    </xf>
    <xf numFmtId="0" fontId="8" fillId="0" borderId="0" xfId="0" applyFont="1" applyAlignment="1">
      <alignment readingOrder="2"/>
    </xf>
    <xf numFmtId="0" fontId="17" fillId="25" borderId="0" xfId="0" applyFont="1" applyFill="1" applyBorder="1" applyAlignment="1">
      <alignment horizontal="center" vertical="top" readingOrder="1"/>
    </xf>
    <xf numFmtId="0" fontId="17" fillId="25" borderId="0" xfId="0" applyFont="1" applyFill="1" applyBorder="1" applyAlignment="1">
      <alignment horizontal="right" readingOrder="1"/>
    </xf>
    <xf numFmtId="0" fontId="17" fillId="25" borderId="0" xfId="0" applyFont="1" applyFill="1" applyBorder="1" applyAlignment="1">
      <alignment horizontal="justify" vertical="top" readingOrder="1"/>
    </xf>
    <xf numFmtId="0" fontId="16" fillId="25" borderId="0" xfId="0" applyFont="1" applyFill="1" applyBorder="1" applyAlignment="1">
      <alignment readingOrder="1"/>
    </xf>
    <xf numFmtId="0" fontId="16" fillId="24" borderId="0" xfId="40" applyFont="1" applyFill="1" applyBorder="1" applyAlignment="1">
      <alignment readingOrder="1"/>
    </xf>
    <xf numFmtId="0" fontId="17" fillId="25" borderId="0" xfId="0" applyFont="1" applyFill="1" applyBorder="1" applyAlignment="1">
      <alignment readingOrder="1"/>
    </xf>
    <xf numFmtId="0" fontId="16" fillId="25" borderId="0" xfId="0" applyFont="1" applyFill="1" applyBorder="1" applyAlignment="1">
      <alignment horizontal="center" readingOrder="1"/>
    </xf>
    <xf numFmtId="164" fontId="17" fillId="24" borderId="0" xfId="40" applyNumberFormat="1" applyFont="1" applyFill="1" applyBorder="1" applyAlignment="1">
      <alignment horizontal="center" readingOrder="1"/>
    </xf>
    <xf numFmtId="0" fontId="8" fillId="0" borderId="0" xfId="0" applyFont="1" applyAlignment="1">
      <alignment horizontal="right" readingOrder="2"/>
    </xf>
    <xf numFmtId="0" fontId="34" fillId="25" borderId="0" xfId="0" applyFont="1" applyFill="1" applyBorder="1"/>
    <xf numFmtId="0" fontId="16" fillId="24" borderId="0" xfId="40" applyFont="1" applyFill="1" applyBorder="1" applyAlignment="1">
      <alignment horizontal="left" indent="1"/>
    </xf>
    <xf numFmtId="0" fontId="17" fillId="25" borderId="0" xfId="0" applyFont="1" applyFill="1" applyBorder="1" applyAlignment="1">
      <alignment horizontal="center" vertical="center" readingOrder="1"/>
    </xf>
    <xf numFmtId="0" fontId="17" fillId="25" borderId="0" xfId="0" applyFont="1" applyFill="1" applyBorder="1" applyAlignment="1">
      <alignment vertical="center" readingOrder="1"/>
    </xf>
    <xf numFmtId="0" fontId="17" fillId="25" borderId="0" xfId="0" applyFont="1" applyFill="1" applyBorder="1" applyAlignment="1">
      <alignment horizontal="right" vertical="center" readingOrder="1"/>
    </xf>
    <xf numFmtId="0" fontId="35" fillId="25" borderId="0" xfId="0" applyFont="1" applyFill="1"/>
    <xf numFmtId="0" fontId="35" fillId="25" borderId="0" xfId="0" applyFont="1" applyFill="1" applyBorder="1"/>
    <xf numFmtId="0" fontId="36" fillId="25" borderId="0" xfId="0" applyFont="1" applyFill="1" applyBorder="1" applyAlignment="1">
      <alignment horizontal="left"/>
    </xf>
    <xf numFmtId="0" fontId="35" fillId="0" borderId="0" xfId="0" applyFont="1"/>
    <xf numFmtId="3" fontId="38" fillId="25" borderId="0" xfId="0" applyNumberFormat="1" applyFont="1" applyFill="1" applyBorder="1" applyAlignment="1">
      <alignment horizontal="center"/>
    </xf>
    <xf numFmtId="0" fontId="30" fillId="24" borderId="0" xfId="40" applyFont="1" applyFill="1" applyBorder="1"/>
    <xf numFmtId="0" fontId="0" fillId="0" borderId="0" xfId="0" applyFill="1"/>
    <xf numFmtId="164" fontId="0" fillId="25" borderId="0" xfId="0" applyNumberFormat="1" applyFill="1" applyBorder="1"/>
    <xf numFmtId="0" fontId="38" fillId="25" borderId="0" xfId="0" applyFont="1" applyFill="1" applyBorder="1" applyAlignment="1">
      <alignment horizontal="left"/>
    </xf>
    <xf numFmtId="3" fontId="40" fillId="25" borderId="0" xfId="0" applyNumberFormat="1" applyFont="1" applyFill="1" applyBorder="1" applyAlignment="1">
      <alignment horizontal="center"/>
    </xf>
    <xf numFmtId="3" fontId="38" fillId="25" borderId="0" xfId="0" applyNumberFormat="1" applyFont="1" applyFill="1" applyBorder="1" applyAlignment="1">
      <alignment horizontal="right"/>
    </xf>
    <xf numFmtId="0" fontId="35" fillId="25" borderId="0" xfId="0" applyFont="1" applyFill="1" applyAlignment="1">
      <alignment vertical="center"/>
    </xf>
    <xf numFmtId="0" fontId="38" fillId="25" borderId="0" xfId="0" applyFont="1" applyFill="1" applyBorder="1" applyAlignment="1">
      <alignment horizontal="left" vertical="center"/>
    </xf>
    <xf numFmtId="0" fontId="36" fillId="25" borderId="0" xfId="0" applyFont="1" applyFill="1" applyBorder="1" applyAlignment="1">
      <alignment horizontal="left" vertical="center"/>
    </xf>
    <xf numFmtId="3" fontId="38" fillId="25" borderId="0" xfId="0" applyNumberFormat="1" applyFont="1" applyFill="1" applyBorder="1" applyAlignment="1">
      <alignment horizontal="right" vertical="center"/>
    </xf>
    <xf numFmtId="0" fontId="35" fillId="0" borderId="0" xfId="0" applyFont="1" applyAlignment="1">
      <alignment vertical="center"/>
    </xf>
    <xf numFmtId="3" fontId="17" fillId="25" borderId="0" xfId="0" applyNumberFormat="1" applyFont="1" applyFill="1" applyBorder="1" applyAlignment="1">
      <alignment horizontal="right"/>
    </xf>
    <xf numFmtId="0" fontId="37" fillId="25" borderId="0" xfId="0" applyFont="1" applyFill="1" applyBorder="1"/>
    <xf numFmtId="0" fontId="32" fillId="25" borderId="0" xfId="0" applyFont="1" applyFill="1"/>
    <xf numFmtId="0" fontId="32" fillId="25" borderId="0" xfId="0" applyFont="1" applyFill="1" applyBorder="1"/>
    <xf numFmtId="0" fontId="32" fillId="0" borderId="0" xfId="0" applyFont="1"/>
    <xf numFmtId="3" fontId="21" fillId="25" borderId="0" xfId="0" applyNumberFormat="1" applyFont="1" applyFill="1"/>
    <xf numFmtId="0" fontId="34" fillId="24" borderId="0" xfId="40" applyFont="1" applyFill="1" applyBorder="1" applyAlignment="1">
      <alignment horizontal="left" vertical="center" indent="1"/>
    </xf>
    <xf numFmtId="3" fontId="21" fillId="25" borderId="0" xfId="0" applyNumberFormat="1" applyFont="1" applyFill="1" applyBorder="1" applyAlignment="1">
      <alignment horizontal="right"/>
    </xf>
    <xf numFmtId="0" fontId="18" fillId="25" borderId="0" xfId="0" applyFont="1" applyFill="1" applyBorder="1" applyAlignment="1">
      <alignment vertical="center"/>
    </xf>
    <xf numFmtId="0" fontId="39" fillId="25" borderId="0" xfId="0" applyFont="1" applyFill="1" applyBorder="1" applyAlignment="1">
      <alignment horizontal="justify" vertical="center" readingOrder="1"/>
    </xf>
    <xf numFmtId="0" fontId="37" fillId="25" borderId="0" xfId="0" applyFont="1" applyFill="1" applyBorder="1" applyAlignment="1">
      <alignment vertical="center"/>
    </xf>
    <xf numFmtId="3" fontId="17" fillId="25" borderId="0" xfId="0" applyNumberFormat="1" applyFont="1" applyFill="1" applyBorder="1"/>
    <xf numFmtId="3" fontId="21" fillId="25" borderId="0" xfId="0" applyNumberFormat="1" applyFont="1" applyFill="1" applyBorder="1"/>
    <xf numFmtId="3" fontId="8" fillId="25" borderId="0" xfId="0" applyNumberFormat="1" applyFont="1" applyFill="1" applyBorder="1"/>
    <xf numFmtId="0" fontId="20" fillId="25" borderId="0" xfId="0" applyFont="1" applyFill="1" applyBorder="1" applyAlignment="1">
      <alignment vertical="center"/>
    </xf>
    <xf numFmtId="0" fontId="9" fillId="25" borderId="0" xfId="0" applyFont="1" applyFill="1" applyBorder="1" applyAlignment="1">
      <alignment vertical="center"/>
    </xf>
    <xf numFmtId="0" fontId="35" fillId="25" borderId="0" xfId="0" applyFont="1" applyFill="1" applyBorder="1" applyAlignment="1">
      <alignment vertical="center"/>
    </xf>
    <xf numFmtId="164" fontId="17" fillId="26" borderId="0" xfId="40" applyNumberFormat="1" applyFont="1" applyFill="1" applyBorder="1" applyAlignment="1">
      <alignment horizontal="center" wrapText="1"/>
    </xf>
    <xf numFmtId="1" fontId="16" fillId="24" borderId="0" xfId="40" applyNumberFormat="1" applyFont="1" applyFill="1" applyBorder="1" applyAlignment="1">
      <alignment horizontal="center" wrapText="1"/>
    </xf>
    <xf numFmtId="1" fontId="16" fillId="24" borderId="12" xfId="40" applyNumberFormat="1" applyFont="1" applyFill="1" applyBorder="1" applyAlignment="1">
      <alignment horizontal="center" wrapText="1"/>
    </xf>
    <xf numFmtId="0" fontId="34" fillId="24" borderId="0" xfId="40" applyFont="1" applyFill="1" applyBorder="1"/>
    <xf numFmtId="167" fontId="17" fillId="24" borderId="0" xfId="40" applyNumberFormat="1" applyFont="1" applyFill="1" applyBorder="1" applyAlignment="1">
      <alignment horizontal="center" wrapText="1"/>
    </xf>
    <xf numFmtId="164" fontId="21" fillId="27" borderId="0" xfId="40" applyNumberFormat="1" applyFont="1" applyFill="1" applyBorder="1" applyAlignment="1">
      <alignment horizontal="center" wrapText="1"/>
    </xf>
    <xf numFmtId="3" fontId="17" fillId="27" borderId="0" xfId="40" applyNumberFormat="1" applyFont="1" applyFill="1" applyBorder="1" applyAlignment="1">
      <alignment horizontal="right" wrapText="1"/>
    </xf>
    <xf numFmtId="3" fontId="16" fillId="24" borderId="0" xfId="40" applyNumberFormat="1" applyFont="1" applyFill="1" applyBorder="1" applyAlignment="1">
      <alignment horizontal="right" wrapText="1"/>
    </xf>
    <xf numFmtId="0" fontId="34" fillId="24" borderId="0" xfId="40" applyFont="1" applyFill="1" applyBorder="1" applyAlignment="1">
      <alignment wrapText="1"/>
    </xf>
    <xf numFmtId="0" fontId="21" fillId="24" borderId="0" xfId="40" applyFont="1" applyFill="1" applyBorder="1"/>
    <xf numFmtId="0" fontId="47" fillId="24" borderId="0" xfId="40" applyFont="1" applyFill="1" applyBorder="1" applyAlignment="1">
      <alignment wrapText="1"/>
    </xf>
    <xf numFmtId="0" fontId="61" fillId="25" borderId="0" xfId="0" applyFont="1" applyFill="1"/>
    <xf numFmtId="0" fontId="0" fillId="0" borderId="0" xfId="0"/>
    <xf numFmtId="0" fontId="17" fillId="24" borderId="0" xfId="40" applyFont="1" applyFill="1" applyBorder="1" applyAlignment="1">
      <alignment horizontal="left"/>
    </xf>
    <xf numFmtId="0" fontId="21" fillId="24" borderId="0" xfId="40" applyFont="1" applyFill="1" applyBorder="1" applyAlignment="1">
      <alignment horizontal="left" indent="1"/>
    </xf>
    <xf numFmtId="0" fontId="16"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5" fillId="25" borderId="0" xfId="51" applyFont="1" applyFill="1" applyBorder="1"/>
    <xf numFmtId="49" fontId="16" fillId="25" borderId="12" xfId="51" applyNumberFormat="1" applyFont="1" applyFill="1" applyBorder="1" applyAlignment="1">
      <alignment horizontal="center" vertical="center" wrapText="1"/>
    </xf>
    <xf numFmtId="49" fontId="0" fillId="25" borderId="0" xfId="51" applyNumberFormat="1" applyFont="1" applyFill="1"/>
    <xf numFmtId="0" fontId="16" fillId="24" borderId="0" xfId="61" applyFont="1" applyFill="1" applyBorder="1" applyAlignment="1">
      <alignment horizontal="left" indent="1"/>
    </xf>
    <xf numFmtId="0" fontId="18" fillId="26" borderId="0" xfId="51" applyFont="1" applyFill="1"/>
    <xf numFmtId="0" fontId="17" fillId="24" borderId="0" xfId="61" applyFont="1" applyFill="1" applyBorder="1" applyAlignment="1">
      <alignment horizontal="left" indent="1"/>
    </xf>
    <xf numFmtId="4" fontId="17" fillId="27" borderId="0" xfId="61" applyNumberFormat="1" applyFont="1" applyFill="1" applyBorder="1" applyAlignment="1">
      <alignment horizontal="right" wrapText="1" indent="4"/>
    </xf>
    <xf numFmtId="0" fontId="18" fillId="0" borderId="0" xfId="51" applyFont="1"/>
    <xf numFmtId="0" fontId="29" fillId="26" borderId="0" xfId="51" applyFont="1" applyFill="1"/>
    <xf numFmtId="0" fontId="29" fillId="0" borderId="0" xfId="51" applyFont="1"/>
    <xf numFmtId="0" fontId="48" fillId="26" borderId="0" xfId="51" applyFont="1" applyFill="1" applyAlignment="1">
      <alignment horizontal="center"/>
    </xf>
    <xf numFmtId="0" fontId="48" fillId="0" borderId="0" xfId="51" applyFont="1" applyAlignment="1">
      <alignment horizontal="center"/>
    </xf>
    <xf numFmtId="0" fontId="7" fillId="26" borderId="0" xfId="51" applyFont="1" applyFill="1"/>
    <xf numFmtId="0" fontId="7" fillId="0" borderId="0" xfId="51" applyFont="1"/>
    <xf numFmtId="0" fontId="46" fillId="26" borderId="0" xfId="51" applyFont="1" applyFill="1"/>
    <xf numFmtId="0" fontId="46" fillId="0" borderId="0" xfId="51" applyFont="1"/>
    <xf numFmtId="0" fontId="69" fillId="26" borderId="0" xfId="51" applyFont="1" applyFill="1"/>
    <xf numFmtId="0" fontId="69" fillId="0" borderId="0" xfId="51" applyFont="1"/>
    <xf numFmtId="0" fontId="61" fillId="26" borderId="0" xfId="51" applyFont="1" applyFill="1"/>
    <xf numFmtId="0" fontId="61" fillId="25" borderId="0" xfId="51" applyFont="1" applyFill="1"/>
    <xf numFmtId="0" fontId="61" fillId="0" borderId="0" xfId="51" applyFont="1"/>
    <xf numFmtId="0" fontId="7" fillId="24" borderId="0" xfId="61" applyFont="1" applyFill="1" applyBorder="1" applyAlignment="1">
      <alignment horizontal="left" indent="1"/>
    </xf>
    <xf numFmtId="0" fontId="21" fillId="24" borderId="0" xfId="61" applyFont="1" applyFill="1" applyBorder="1" applyAlignment="1">
      <alignment horizontal="left" indent="1"/>
    </xf>
    <xf numFmtId="1" fontId="21" fillId="24" borderId="0" xfId="61" applyNumberFormat="1" applyFont="1" applyFill="1" applyBorder="1" applyAlignment="1">
      <alignment horizontal="center" wrapText="1"/>
    </xf>
    <xf numFmtId="165" fontId="21" fillId="24" borderId="0" xfId="61" applyNumberFormat="1" applyFont="1" applyFill="1" applyBorder="1" applyAlignment="1">
      <alignment horizontal="center" wrapText="1"/>
    </xf>
    <xf numFmtId="0" fontId="14" fillId="25" borderId="0" xfId="51" applyFont="1" applyFill="1"/>
    <xf numFmtId="0" fontId="14" fillId="0" borderId="0" xfId="51" applyFont="1"/>
    <xf numFmtId="0" fontId="39" fillId="24" borderId="0" xfId="61" applyFont="1" applyFill="1" applyBorder="1"/>
    <xf numFmtId="0" fontId="16" fillId="24" borderId="0" xfId="61" applyFont="1" applyFill="1" applyBorder="1"/>
    <xf numFmtId="0" fontId="7" fillId="25" borderId="0" xfId="62" applyFill="1"/>
    <xf numFmtId="0" fontId="7" fillId="0" borderId="0" xfId="62"/>
    <xf numFmtId="0" fontId="7" fillId="25" borderId="0" xfId="62" applyFill="1" applyBorder="1"/>
    <xf numFmtId="0" fontId="18" fillId="25" borderId="0" xfId="62" applyFont="1" applyFill="1" applyBorder="1"/>
    <xf numFmtId="0" fontId="7" fillId="25" borderId="0" xfId="62" applyFill="1" applyAlignment="1">
      <alignment vertical="center"/>
    </xf>
    <xf numFmtId="0" fontId="7" fillId="25" borderId="0" xfId="62" applyFill="1" applyBorder="1" applyAlignment="1">
      <alignment vertical="center"/>
    </xf>
    <xf numFmtId="0" fontId="7" fillId="0" borderId="0" xfId="62" applyAlignment="1">
      <alignment vertical="center"/>
    </xf>
    <xf numFmtId="0" fontId="17" fillId="25" borderId="0" xfId="62" applyFont="1" applyFill="1" applyBorder="1" applyAlignment="1">
      <alignment vertical="center"/>
    </xf>
    <xf numFmtId="0" fontId="15" fillId="25" borderId="0" xfId="62" applyFont="1" applyFill="1" applyBorder="1"/>
    <xf numFmtId="0" fontId="10" fillId="25" borderId="0" xfId="62" applyFont="1" applyFill="1" applyBorder="1"/>
    <xf numFmtId="0" fontId="17" fillId="25" borderId="0" xfId="62" applyFont="1" applyFill="1" applyBorder="1"/>
    <xf numFmtId="0" fontId="18" fillId="25" borderId="0" xfId="62" applyFont="1" applyFill="1"/>
    <xf numFmtId="0" fontId="18" fillId="0" borderId="0" xfId="62" applyFont="1"/>
    <xf numFmtId="167" fontId="17" fillId="25" borderId="0" xfId="62" applyNumberFormat="1" applyFont="1" applyFill="1" applyBorder="1" applyAlignment="1">
      <alignment horizontal="center"/>
    </xf>
    <xf numFmtId="167" fontId="17" fillId="25" borderId="0" xfId="62" applyNumberFormat="1" applyFont="1" applyFill="1" applyBorder="1" applyAlignment="1">
      <alignment horizontal="right" indent="2"/>
    </xf>
    <xf numFmtId="0" fontId="45" fillId="25" borderId="0" xfId="62" applyFont="1" applyFill="1" applyBorder="1" applyAlignment="1">
      <alignment horizontal="left" vertical="center"/>
    </xf>
    <xf numFmtId="0" fontId="8" fillId="25" borderId="0" xfId="62" applyFont="1" applyFill="1" applyBorder="1"/>
    <xf numFmtId="164" fontId="21" fillId="25" borderId="0" xfId="40" applyNumberFormat="1" applyFont="1" applyFill="1" applyBorder="1" applyAlignment="1">
      <alignment horizontal="right" wrapText="1"/>
    </xf>
    <xf numFmtId="3" fontId="21" fillId="25" borderId="0" xfId="40" applyNumberFormat="1" applyFont="1" applyFill="1" applyBorder="1" applyAlignment="1">
      <alignment horizontal="right" wrapText="1"/>
    </xf>
    <xf numFmtId="167" fontId="57" fillId="24" borderId="0" xfId="40" applyNumberFormat="1" applyFont="1" applyFill="1" applyBorder="1" applyAlignment="1">
      <alignment horizontal="center" wrapText="1"/>
    </xf>
    <xf numFmtId="164" fontId="16" fillId="24" borderId="0" xfId="40" applyNumberFormat="1" applyFont="1" applyFill="1" applyBorder="1" applyAlignment="1">
      <alignment horizontal="right" wrapText="1" indent="2"/>
    </xf>
    <xf numFmtId="0" fontId="21" fillId="24" borderId="0" xfId="40" applyFont="1" applyFill="1" applyBorder="1" applyAlignment="1">
      <alignment vertical="top" wrapText="1"/>
    </xf>
    <xf numFmtId="0" fontId="21" fillId="0" borderId="0" xfId="40" applyFont="1" applyFill="1" applyBorder="1" applyAlignment="1">
      <alignment vertical="top" wrapText="1"/>
    </xf>
    <xf numFmtId="0" fontId="50" fillId="25" borderId="0" xfId="62" applyFont="1" applyFill="1"/>
    <xf numFmtId="0" fontId="50" fillId="25" borderId="0" xfId="62" applyFont="1" applyFill="1" applyBorder="1"/>
    <xf numFmtId="0" fontId="50" fillId="0" borderId="0" xfId="62" applyFont="1"/>
    <xf numFmtId="0" fontId="7" fillId="25" borderId="0" xfId="62" applyFill="1" applyBorder="1" applyAlignment="1"/>
    <xf numFmtId="164" fontId="21" fillId="26" borderId="0" xfId="40" applyNumberFormat="1" applyFont="1" applyFill="1" applyBorder="1" applyAlignment="1">
      <alignment horizontal="right" wrapText="1"/>
    </xf>
    <xf numFmtId="0" fontId="61" fillId="25" borderId="0" xfId="62" applyFont="1" applyFill="1"/>
    <xf numFmtId="0" fontId="61" fillId="25" borderId="0" xfId="62" applyFont="1" applyFill="1" applyBorder="1" applyAlignment="1">
      <alignment vertical="center"/>
    </xf>
    <xf numFmtId="3" fontId="16" fillId="25" borderId="0" xfId="62" applyNumberFormat="1" applyFont="1" applyFill="1" applyBorder="1" applyAlignment="1">
      <alignment horizontal="right" indent="2"/>
    </xf>
    <xf numFmtId="3" fontId="17" fillId="25" borderId="0" xfId="62" applyNumberFormat="1" applyFont="1" applyFill="1" applyBorder="1" applyAlignment="1">
      <alignment horizontal="right" indent="2"/>
    </xf>
    <xf numFmtId="0" fontId="61" fillId="0" borderId="0" xfId="62" applyFont="1" applyAlignment="1"/>
    <xf numFmtId="0" fontId="61" fillId="25" borderId="0" xfId="62" applyFont="1" applyFill="1" applyAlignment="1"/>
    <xf numFmtId="0" fontId="61" fillId="25" borderId="0" xfId="62" applyFont="1" applyFill="1" applyBorder="1" applyAlignment="1"/>
    <xf numFmtId="3" fontId="23" fillId="25" borderId="0" xfId="62" applyNumberFormat="1" applyFont="1" applyFill="1" applyBorder="1" applyAlignment="1">
      <alignment horizontal="right"/>
    </xf>
    <xf numFmtId="0" fontId="61" fillId="0" borderId="0" xfId="62" applyFont="1"/>
    <xf numFmtId="0" fontId="61" fillId="25" borderId="0" xfId="62" applyFont="1" applyFill="1" applyBorder="1"/>
    <xf numFmtId="0" fontId="17" fillId="25" borderId="0" xfId="0" applyNumberFormat="1" applyFont="1" applyFill="1" applyBorder="1" applyAlignment="1"/>
    <xf numFmtId="0" fontId="17" fillId="25" borderId="0" xfId="62" applyFont="1" applyFill="1" applyBorder="1" applyAlignment="1">
      <alignment horizontal="right"/>
    </xf>
    <xf numFmtId="0" fontId="16" fillId="24" borderId="0" xfId="40" applyFont="1" applyFill="1" applyBorder="1"/>
    <xf numFmtId="3" fontId="21" fillId="26" borderId="0" xfId="40" applyNumberFormat="1" applyFont="1" applyFill="1" applyBorder="1" applyAlignment="1">
      <alignment horizontal="right" wrapText="1"/>
    </xf>
    <xf numFmtId="167" fontId="21" fillId="26" borderId="0" xfId="40" applyNumberFormat="1" applyFont="1" applyFill="1" applyBorder="1" applyAlignment="1">
      <alignment horizontal="right" wrapText="1"/>
    </xf>
    <xf numFmtId="0" fontId="17" fillId="25" borderId="0" xfId="0" applyFont="1" applyFill="1" applyBorder="1" applyAlignment="1"/>
    <xf numFmtId="0" fontId="14" fillId="25" borderId="0" xfId="62" applyFont="1" applyFill="1" applyBorder="1" applyAlignment="1">
      <alignment horizontal="right"/>
    </xf>
    <xf numFmtId="164" fontId="56" fillId="27" borderId="0" xfId="40" applyNumberFormat="1" applyFont="1" applyFill="1" applyBorder="1" applyAlignment="1">
      <alignment horizontal="center" wrapText="1"/>
    </xf>
    <xf numFmtId="165" fontId="51" fillId="26" borderId="0" xfId="40" applyNumberFormat="1" applyFont="1" applyFill="1" applyBorder="1" applyAlignment="1">
      <alignment horizontal="center" wrapText="1"/>
    </xf>
    <xf numFmtId="165" fontId="17" fillId="26" borderId="0" xfId="40" applyNumberFormat="1" applyFont="1" applyFill="1" applyBorder="1" applyAlignment="1">
      <alignment horizontal="center" wrapText="1"/>
    </xf>
    <xf numFmtId="165" fontId="17" fillId="27" borderId="0" xfId="40" applyNumberFormat="1" applyFont="1" applyFill="1" applyBorder="1" applyAlignment="1">
      <alignment horizontal="center" wrapText="1"/>
    </xf>
    <xf numFmtId="1" fontId="17" fillId="25" borderId="0" xfId="62" applyNumberFormat="1" applyFont="1" applyFill="1" applyBorder="1" applyAlignment="1">
      <alignment horizontal="center"/>
    </xf>
    <xf numFmtId="0" fontId="21" fillId="24" borderId="0" xfId="40" applyFont="1" applyFill="1" applyBorder="1" applyAlignment="1">
      <alignment vertical="center"/>
    </xf>
    <xf numFmtId="0" fontId="58" fillId="25" borderId="0" xfId="62" applyFont="1" applyFill="1" applyBorder="1"/>
    <xf numFmtId="0" fontId="16" fillId="24" borderId="0" xfId="40" applyFont="1" applyFill="1" applyBorder="1" applyAlignment="1"/>
    <xf numFmtId="3" fontId="57" fillId="25" borderId="0" xfId="62" applyNumberFormat="1" applyFont="1" applyFill="1" applyBorder="1" applyAlignment="1">
      <alignment horizontal="right"/>
    </xf>
    <xf numFmtId="0" fontId="54" fillId="25" borderId="0" xfId="62" applyFont="1" applyFill="1" applyBorder="1"/>
    <xf numFmtId="0" fontId="58" fillId="25" borderId="0" xfId="62" applyFont="1" applyFill="1" applyBorder="1" applyAlignment="1">
      <alignment vertical="center"/>
    </xf>
    <xf numFmtId="0" fontId="16" fillId="24" borderId="0" xfId="40" applyFont="1" applyFill="1" applyBorder="1" applyAlignment="1">
      <alignment horizontal="center" vertical="center"/>
    </xf>
    <xf numFmtId="2" fontId="17" fillId="24" borderId="0" xfId="40" applyNumberFormat="1" applyFont="1" applyFill="1" applyBorder="1" applyAlignment="1">
      <alignment horizontal="center" wrapText="1"/>
    </xf>
    <xf numFmtId="165" fontId="23" fillId="24" borderId="0" xfId="58" applyNumberFormat="1" applyFont="1" applyFill="1" applyBorder="1" applyAlignment="1">
      <alignment horizontal="center" wrapText="1"/>
    </xf>
    <xf numFmtId="49" fontId="21" fillId="24" borderId="0" xfId="40" applyNumberFormat="1" applyFont="1" applyFill="1" applyBorder="1" applyAlignment="1">
      <alignment horizontal="center" vertical="center" wrapText="1"/>
    </xf>
    <xf numFmtId="3" fontId="21" fillId="24" borderId="0" xfId="40" applyNumberFormat="1" applyFont="1" applyFill="1" applyBorder="1" applyAlignment="1">
      <alignment horizontal="center" wrapText="1"/>
    </xf>
    <xf numFmtId="49" fontId="7" fillId="25" borderId="0" xfId="62" applyNumberFormat="1" applyFill="1" applyBorder="1" applyAlignment="1">
      <alignment vertical="center"/>
    </xf>
    <xf numFmtId="49" fontId="17" fillId="25" borderId="0" xfId="62" applyNumberFormat="1" applyFont="1" applyFill="1" applyBorder="1" applyAlignment="1">
      <alignment vertical="center"/>
    </xf>
    <xf numFmtId="165" fontId="23" fillId="24" borderId="0" xfId="40" applyNumberFormat="1" applyFont="1" applyFill="1" applyBorder="1" applyAlignment="1">
      <alignment horizontal="center" vertical="center" wrapText="1"/>
    </xf>
    <xf numFmtId="165" fontId="17" fillId="27" borderId="0" xfId="40" applyNumberFormat="1" applyFont="1" applyFill="1" applyBorder="1" applyAlignment="1">
      <alignment horizontal="left" wrapText="1"/>
    </xf>
    <xf numFmtId="0" fontId="16" fillId="24" borderId="0" xfId="40" applyFont="1" applyFill="1" applyBorder="1" applyAlignment="1">
      <alignment horizontal="left"/>
    </xf>
    <xf numFmtId="0" fontId="22" fillId="25" borderId="0" xfId="0" applyFont="1" applyFill="1" applyBorder="1" applyAlignment="1"/>
    <xf numFmtId="164" fontId="27"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16" fillId="25" borderId="0" xfId="0" applyFont="1" applyFill="1" applyBorder="1" applyAlignment="1">
      <alignment horizontal="justify" vertical="center" readingOrder="1"/>
    </xf>
    <xf numFmtId="0" fontId="17" fillId="25" borderId="0" xfId="0" applyFont="1" applyFill="1" applyBorder="1" applyAlignment="1">
      <alignment horizontal="justify" vertical="center" readingOrder="1"/>
    </xf>
    <xf numFmtId="0" fontId="14"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9" fillId="29" borderId="20" xfId="0" applyFont="1" applyFill="1" applyBorder="1" applyAlignment="1">
      <alignment horizontal="center" vertical="center"/>
    </xf>
    <xf numFmtId="0" fontId="16" fillId="25" borderId="18" xfId="0" applyFont="1" applyFill="1" applyBorder="1" applyAlignment="1">
      <alignment horizontal="right"/>
    </xf>
    <xf numFmtId="0" fontId="75" fillId="24" borderId="0" xfId="40" applyFont="1" applyFill="1" applyBorder="1"/>
    <xf numFmtId="0" fontId="14" fillId="25" borderId="23" xfId="0" applyFont="1" applyFill="1" applyBorder="1" applyAlignment="1">
      <alignment horizontal="left"/>
    </xf>
    <xf numFmtId="0" fontId="14"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1" fillId="25" borderId="20" xfId="0" applyFont="1" applyFill="1" applyBorder="1"/>
    <xf numFmtId="0" fontId="76" fillId="25" borderId="0" xfId="62" applyFont="1" applyFill="1" applyBorder="1"/>
    <xf numFmtId="0" fontId="46" fillId="25" borderId="0" xfId="62" applyFont="1" applyFill="1" applyBorder="1" applyAlignment="1">
      <alignment horizontal="left"/>
    </xf>
    <xf numFmtId="0" fontId="7" fillId="25" borderId="18" xfId="62" applyFill="1" applyBorder="1"/>
    <xf numFmtId="0" fontId="7" fillId="25" borderId="22" xfId="62" applyFill="1" applyBorder="1"/>
    <xf numFmtId="0" fontId="7" fillId="25" borderId="21" xfId="62" applyFill="1" applyBorder="1"/>
    <xf numFmtId="0" fontId="7" fillId="25" borderId="19" xfId="62" applyFill="1" applyBorder="1"/>
    <xf numFmtId="0" fontId="18" fillId="0" borderId="0" xfId="62" applyFont="1" applyBorder="1"/>
    <xf numFmtId="0" fontId="61" fillId="0" borderId="0" xfId="62" applyFont="1" applyBorder="1" applyAlignment="1"/>
    <xf numFmtId="0" fontId="7" fillId="25" borderId="19" xfId="62" applyFill="1" applyBorder="1" applyAlignment="1"/>
    <xf numFmtId="0" fontId="29" fillId="25" borderId="0" xfId="62" applyFont="1" applyFill="1" applyBorder="1"/>
    <xf numFmtId="0" fontId="7" fillId="25" borderId="18" xfId="62" applyFill="1" applyBorder="1" applyAlignment="1">
      <alignment horizontal="left"/>
    </xf>
    <xf numFmtId="0" fontId="14" fillId="25" borderId="23" xfId="62" applyFont="1" applyFill="1" applyBorder="1" applyAlignment="1">
      <alignment horizontal="left"/>
    </xf>
    <xf numFmtId="0" fontId="7" fillId="25" borderId="20" xfId="62" applyFill="1" applyBorder="1"/>
    <xf numFmtId="0" fontId="7" fillId="25" borderId="20" xfId="62" applyFill="1" applyBorder="1" applyAlignment="1">
      <alignment vertical="center"/>
    </xf>
    <xf numFmtId="49" fontId="7" fillId="25" borderId="20" xfId="62" applyNumberFormat="1" applyFill="1" applyBorder="1" applyAlignment="1">
      <alignment vertical="center"/>
    </xf>
    <xf numFmtId="0" fontId="18" fillId="25" borderId="20" xfId="62" applyFont="1" applyFill="1" applyBorder="1"/>
    <xf numFmtId="0" fontId="19" fillId="30" borderId="20" xfId="62" applyFont="1" applyFill="1" applyBorder="1" applyAlignment="1">
      <alignment horizontal="center" vertical="center"/>
    </xf>
    <xf numFmtId="0" fontId="75" fillId="24" borderId="0" xfId="40" applyFont="1" applyFill="1" applyBorder="1" applyAlignment="1">
      <alignment horizontal="left" indent="1"/>
    </xf>
    <xf numFmtId="0" fontId="77" fillId="25" borderId="0" xfId="62" applyFont="1" applyFill="1" applyBorder="1"/>
    <xf numFmtId="3" fontId="87" fillId="25" borderId="0" xfId="62" applyNumberFormat="1" applyFont="1" applyFill="1" applyBorder="1" applyAlignment="1">
      <alignment horizontal="right"/>
    </xf>
    <xf numFmtId="167" fontId="78" fillId="25" borderId="0" xfId="62" applyNumberFormat="1" applyFont="1" applyFill="1" applyBorder="1" applyAlignment="1">
      <alignment horizontal="center"/>
    </xf>
    <xf numFmtId="167" fontId="78" fillId="25" borderId="0" xfId="62" applyNumberFormat="1" applyFont="1" applyFill="1" applyBorder="1" applyAlignment="1">
      <alignment horizontal="right" indent="2"/>
    </xf>
    <xf numFmtId="167" fontId="75" fillId="24" borderId="0" xfId="40" applyNumberFormat="1" applyFont="1" applyFill="1" applyBorder="1" applyAlignment="1">
      <alignment horizontal="center" wrapText="1"/>
    </xf>
    <xf numFmtId="0" fontId="78" fillId="25" borderId="0" xfId="62" applyFont="1" applyFill="1" applyBorder="1"/>
    <xf numFmtId="165" fontId="75" fillId="24" borderId="0" xfId="58" applyNumberFormat="1" applyFont="1" applyFill="1" applyBorder="1" applyAlignment="1">
      <alignment horizontal="center" wrapText="1"/>
    </xf>
    <xf numFmtId="167" fontId="78" fillId="24" borderId="0" xfId="40" applyNumberFormat="1" applyFont="1" applyFill="1" applyBorder="1" applyAlignment="1">
      <alignment horizontal="center" wrapText="1"/>
    </xf>
    <xf numFmtId="0" fontId="46" fillId="26" borderId="31" xfId="62" applyFont="1" applyFill="1" applyBorder="1" applyAlignment="1">
      <alignment vertical="center"/>
    </xf>
    <xf numFmtId="0" fontId="7" fillId="26" borderId="32" xfId="62" applyFont="1" applyFill="1" applyBorder="1" applyAlignment="1">
      <alignment vertical="center"/>
    </xf>
    <xf numFmtId="0" fontId="7" fillId="26" borderId="33" xfId="62" applyFont="1" applyFill="1" applyBorder="1" applyAlignment="1">
      <alignment vertical="center"/>
    </xf>
    <xf numFmtId="0" fontId="46" fillId="26" borderId="32" xfId="62" applyFont="1" applyFill="1" applyBorder="1" applyAlignment="1">
      <alignment vertical="center"/>
    </xf>
    <xf numFmtId="0" fontId="46" fillId="26" borderId="33" xfId="62" applyFont="1" applyFill="1" applyBorder="1" applyAlignment="1">
      <alignment vertical="center"/>
    </xf>
    <xf numFmtId="0" fontId="19" fillId="30" borderId="19" xfId="62" applyFont="1" applyFill="1" applyBorder="1" applyAlignment="1">
      <alignment horizontal="center" vertical="center"/>
    </xf>
    <xf numFmtId="0" fontId="0" fillId="0" borderId="18" xfId="0" applyBorder="1"/>
    <xf numFmtId="0" fontId="7" fillId="31" borderId="0" xfId="62" applyFill="1"/>
    <xf numFmtId="0" fontId="14" fillId="31" borderId="0" xfId="62" applyFont="1" applyFill="1" applyBorder="1" applyAlignment="1"/>
    <xf numFmtId="0" fontId="15" fillId="31" borderId="0" xfId="62" applyFont="1" applyFill="1" applyBorder="1" applyAlignment="1">
      <alignment horizontal="justify" vertical="top" wrapText="1"/>
    </xf>
    <xf numFmtId="0" fontId="7" fillId="31" borderId="0" xfId="62" applyFill="1" applyBorder="1"/>
    <xf numFmtId="0" fontId="94" fillId="31" borderId="0" xfId="62" applyFont="1" applyFill="1" applyBorder="1" applyAlignment="1">
      <alignment horizontal="right"/>
    </xf>
    <xf numFmtId="0" fontId="15" fillId="32" borderId="0" xfId="62" applyFont="1" applyFill="1" applyBorder="1" applyAlignment="1">
      <alignment horizontal="justify" vertical="top" wrapText="1"/>
    </xf>
    <xf numFmtId="0" fontId="7" fillId="32" borderId="0" xfId="62" applyFill="1" applyBorder="1"/>
    <xf numFmtId="0" fontId="21" fillId="32" borderId="0" xfId="62" applyFont="1" applyFill="1" applyBorder="1" applyAlignment="1">
      <alignment horizontal="right"/>
    </xf>
    <xf numFmtId="0" fontId="7" fillId="0" borderId="0" xfId="62" applyAlignment="1">
      <alignment horizontal="right"/>
    </xf>
    <xf numFmtId="0" fontId="7" fillId="32" borderId="0" xfId="62" applyFill="1"/>
    <xf numFmtId="0" fontId="25" fillId="32" borderId="0" xfId="62" applyFont="1" applyFill="1" applyBorder="1" applyAlignment="1">
      <alignment horizontal="center" vertical="center"/>
    </xf>
    <xf numFmtId="0" fontId="8" fillId="32" borderId="0" xfId="62" applyFont="1" applyFill="1" applyBorder="1"/>
    <xf numFmtId="164" fontId="23" fillId="32" borderId="0" xfId="62" applyNumberFormat="1" applyFont="1" applyFill="1" applyBorder="1" applyAlignment="1">
      <alignment horizontal="center"/>
    </xf>
    <xf numFmtId="164" fontId="17" fillId="32" borderId="0" xfId="40" applyNumberFormat="1" applyFont="1" applyFill="1" applyBorder="1" applyAlignment="1">
      <alignment horizontal="center" wrapText="1"/>
    </xf>
    <xf numFmtId="164" fontId="17" fillId="33" borderId="0" xfId="40" applyNumberFormat="1" applyFont="1" applyFill="1" applyBorder="1" applyAlignment="1">
      <alignment horizontal="center" wrapText="1"/>
    </xf>
    <xf numFmtId="0" fontId="17" fillId="32" borderId="0" xfId="62" applyFont="1" applyFill="1" applyBorder="1"/>
    <xf numFmtId="0" fontId="16" fillId="32" borderId="0" xfId="62" applyFont="1" applyFill="1" applyBorder="1" applyAlignment="1">
      <alignment horizontal="center"/>
    </xf>
    <xf numFmtId="0" fontId="7" fillId="32" borderId="0" xfId="62" applyFill="1" applyAlignment="1">
      <alignment horizontal="center" vertical="center"/>
    </xf>
    <xf numFmtId="0" fontId="15" fillId="34" borderId="0" xfId="62" applyFont="1" applyFill="1" applyBorder="1" applyAlignment="1">
      <alignment horizontal="justify" vertical="top" wrapText="1"/>
    </xf>
    <xf numFmtId="0" fontId="15" fillId="35" borderId="0" xfId="62" applyFont="1" applyFill="1" applyBorder="1" applyAlignment="1">
      <alignment horizontal="justify" vertical="top" wrapText="1"/>
    </xf>
    <xf numFmtId="0" fontId="17" fillId="35" borderId="0" xfId="62" applyFont="1" applyFill="1" applyBorder="1"/>
    <xf numFmtId="0" fontId="15" fillId="35" borderId="0" xfId="62" applyFont="1" applyFill="1" applyBorder="1"/>
    <xf numFmtId="0" fontId="7" fillId="35" borderId="0" xfId="62" applyFill="1"/>
    <xf numFmtId="0" fontId="7" fillId="35" borderId="0" xfId="62" applyFill="1" applyBorder="1"/>
    <xf numFmtId="0" fontId="7" fillId="35" borderId="0" xfId="62" applyFill="1" applyAlignment="1">
      <alignment vertical="center"/>
    </xf>
    <xf numFmtId="164" fontId="17" fillId="35" borderId="0" xfId="40" applyNumberFormat="1" applyFont="1" applyFill="1" applyBorder="1" applyAlignment="1">
      <alignment horizontal="center" wrapText="1"/>
    </xf>
    <xf numFmtId="164" fontId="16" fillId="35" borderId="0" xfId="40" applyNumberFormat="1" applyFont="1" applyFill="1" applyBorder="1" applyAlignment="1">
      <alignment horizontal="left" wrapText="1"/>
    </xf>
    <xf numFmtId="0" fontId="17" fillId="35" borderId="0" xfId="62" applyFont="1" applyFill="1" applyBorder="1" applyAlignment="1">
      <alignment vertical="center"/>
    </xf>
    <xf numFmtId="164" fontId="33" fillId="35" borderId="0" xfId="40" applyNumberFormat="1" applyFont="1" applyFill="1" applyBorder="1" applyAlignment="1">
      <alignment horizontal="left" vertical="center" wrapText="1"/>
    </xf>
    <xf numFmtId="0" fontId="18" fillId="35" borderId="0" xfId="62" applyFont="1" applyFill="1" applyBorder="1"/>
    <xf numFmtId="0" fontId="17" fillId="35" borderId="0" xfId="62" applyFont="1" applyFill="1" applyBorder="1" applyAlignment="1">
      <alignment vertical="center" wrapText="1"/>
    </xf>
    <xf numFmtId="0" fontId="33" fillId="35" borderId="0" xfId="62" applyFont="1" applyFill="1" applyBorder="1" applyAlignment="1">
      <alignment vertical="center"/>
    </xf>
    <xf numFmtId="0" fontId="7" fillId="35" borderId="38" xfId="62" applyFill="1" applyBorder="1"/>
    <xf numFmtId="0" fontId="17" fillId="35" borderId="38" xfId="62" applyFont="1" applyFill="1" applyBorder="1"/>
    <xf numFmtId="0" fontId="17" fillId="35" borderId="0" xfId="62" applyFont="1" applyFill="1" applyBorder="1" applyAlignment="1">
      <alignment horizontal="justify" vertical="top"/>
    </xf>
    <xf numFmtId="0" fontId="8" fillId="35" borderId="0" xfId="62" applyFont="1" applyFill="1" applyBorder="1"/>
    <xf numFmtId="164" fontId="23" fillId="35" borderId="0" xfId="62" applyNumberFormat="1" applyFont="1" applyFill="1" applyBorder="1" applyAlignment="1">
      <alignment horizontal="center"/>
    </xf>
    <xf numFmtId="0" fontId="15" fillId="35" borderId="38" xfId="62" applyFont="1" applyFill="1" applyBorder="1" applyAlignment="1">
      <alignment horizontal="justify" vertical="top" wrapText="1"/>
    </xf>
    <xf numFmtId="0" fontId="15" fillId="35" borderId="0" xfId="62" applyFont="1" applyFill="1" applyBorder="1" applyAlignment="1">
      <alignment horizontal="justify" vertical="center" wrapText="1"/>
    </xf>
    <xf numFmtId="0" fontId="29" fillId="35" borderId="38" xfId="62" applyFont="1" applyFill="1" applyBorder="1"/>
    <xf numFmtId="0" fontId="95" fillId="37" borderId="0" xfId="62" applyFont="1" applyFill="1" applyBorder="1" applyAlignment="1">
      <alignment horizontal="center" vertical="center"/>
    </xf>
    <xf numFmtId="0" fontId="7" fillId="35" borderId="39" xfId="62" applyFill="1" applyBorder="1"/>
    <xf numFmtId="0" fontId="7" fillId="30" borderId="30" xfId="62" applyFill="1" applyBorder="1"/>
    <xf numFmtId="0" fontId="7" fillId="29" borderId="14" xfId="62" applyFill="1" applyBorder="1"/>
    <xf numFmtId="0" fontId="7" fillId="35" borderId="40" xfId="62" applyFill="1" applyBorder="1"/>
    <xf numFmtId="0" fontId="7" fillId="35" borderId="14" xfId="62" applyFill="1" applyBorder="1"/>
    <xf numFmtId="0" fontId="0" fillId="0" borderId="41" xfId="0" applyFill="1" applyBorder="1"/>
    <xf numFmtId="164" fontId="22" fillId="24" borderId="43" xfId="40" applyNumberFormat="1" applyFont="1" applyFill="1" applyBorder="1" applyAlignment="1">
      <alignment horizontal="left" wrapText="1"/>
    </xf>
    <xf numFmtId="164" fontId="22" fillId="24" borderId="18" xfId="40" applyNumberFormat="1" applyFont="1" applyFill="1" applyBorder="1" applyAlignment="1">
      <alignment horizontal="left" wrapText="1"/>
    </xf>
    <xf numFmtId="164" fontId="17" fillId="24" borderId="18" xfId="40" applyNumberFormat="1" applyFont="1" applyFill="1" applyBorder="1" applyAlignment="1">
      <alignment horizontal="center" wrapText="1"/>
    </xf>
    <xf numFmtId="0" fontId="17" fillId="25" borderId="22" xfId="0" applyFont="1" applyFill="1" applyBorder="1"/>
    <xf numFmtId="0" fontId="17" fillId="25" borderId="21" xfId="0" applyFont="1" applyFill="1" applyBorder="1"/>
    <xf numFmtId="0" fontId="17" fillId="25" borderId="19" xfId="0" applyFont="1" applyFill="1" applyBorder="1"/>
    <xf numFmtId="164" fontId="17" fillId="24" borderId="19" xfId="40" applyNumberFormat="1" applyFont="1" applyFill="1" applyBorder="1" applyAlignment="1">
      <alignment horizontal="center" wrapText="1"/>
    </xf>
    <xf numFmtId="164" fontId="17" fillId="24" borderId="41" xfId="40" applyNumberFormat="1" applyFont="1" applyFill="1" applyBorder="1" applyAlignment="1">
      <alignment horizontal="center" readingOrder="1"/>
    </xf>
    <xf numFmtId="0" fontId="17" fillId="25" borderId="18" xfId="0" applyFont="1" applyFill="1" applyBorder="1" applyAlignment="1">
      <alignment readingOrder="1"/>
    </xf>
    <xf numFmtId="164" fontId="17" fillId="24" borderId="18" xfId="40" applyNumberFormat="1" applyFont="1" applyFill="1" applyBorder="1" applyAlignment="1">
      <alignment horizontal="center" readingOrder="1"/>
    </xf>
    <xf numFmtId="0" fontId="16" fillId="24" borderId="42" xfId="40" applyFont="1" applyFill="1" applyBorder="1" applyAlignment="1">
      <alignment horizontal="right" readingOrder="1"/>
    </xf>
    <xf numFmtId="0" fontId="17" fillId="25" borderId="23" xfId="0" applyFont="1" applyFill="1" applyBorder="1" applyAlignment="1">
      <alignment readingOrder="1"/>
    </xf>
    <xf numFmtId="0" fontId="22" fillId="25" borderId="20" xfId="0" applyFont="1" applyFill="1" applyBorder="1" applyAlignment="1">
      <alignment horizontal="left" indent="1" readingOrder="1"/>
    </xf>
    <xf numFmtId="164" fontId="17" fillId="24" borderId="23" xfId="40" applyNumberFormat="1" applyFont="1" applyFill="1" applyBorder="1" applyAlignment="1">
      <alignment horizontal="center" readingOrder="1"/>
    </xf>
    <xf numFmtId="164" fontId="17" fillId="24" borderId="22" xfId="40" applyNumberFormat="1" applyFont="1" applyFill="1" applyBorder="1" applyAlignment="1">
      <alignment horizontal="center" readingOrder="1"/>
    </xf>
    <xf numFmtId="164" fontId="17" fillId="24" borderId="20" xfId="40" applyNumberFormat="1" applyFont="1" applyFill="1" applyBorder="1" applyAlignment="1">
      <alignment horizontal="center" readingOrder="1"/>
    </xf>
    <xf numFmtId="0" fontId="0" fillId="0" borderId="0" xfId="0" applyBorder="1" applyAlignment="1">
      <alignment readingOrder="2"/>
    </xf>
    <xf numFmtId="0" fontId="14"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8" fillId="25" borderId="19" xfId="0" applyFont="1" applyFill="1" applyBorder="1" applyAlignment="1">
      <alignment readingOrder="1"/>
    </xf>
    <xf numFmtId="0" fontId="14" fillId="25" borderId="0" xfId="0" applyFont="1" applyFill="1" applyBorder="1" applyAlignment="1">
      <alignment horizontal="left" readingOrder="1"/>
    </xf>
    <xf numFmtId="0" fontId="0" fillId="35" borderId="0" xfId="0" applyFill="1"/>
    <xf numFmtId="0" fontId="0" fillId="35" borderId="0" xfId="0" applyFill="1" applyBorder="1"/>
    <xf numFmtId="0" fontId="17" fillId="35" borderId="0" xfId="0" applyFont="1" applyFill="1" applyBorder="1"/>
    <xf numFmtId="0" fontId="16" fillId="36" borderId="0" xfId="40" applyFont="1" applyFill="1" applyBorder="1"/>
    <xf numFmtId="0" fontId="35" fillId="25" borderId="20" xfId="0" applyFont="1" applyFill="1" applyBorder="1" applyAlignment="1">
      <alignment vertical="center"/>
    </xf>
    <xf numFmtId="3" fontId="17" fillId="25" borderId="0" xfId="59" applyNumberFormat="1" applyFont="1" applyFill="1" applyBorder="1" applyAlignment="1">
      <alignment horizontal="right"/>
    </xf>
    <xf numFmtId="167" fontId="17" fillId="25" borderId="0" xfId="59" applyNumberFormat="1" applyFont="1" applyFill="1" applyBorder="1" applyAlignment="1">
      <alignment horizontal="right"/>
    </xf>
    <xf numFmtId="0" fontId="35" fillId="25" borderId="20" xfId="0" applyFont="1" applyFill="1" applyBorder="1"/>
    <xf numFmtId="3" fontId="17"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0" fillId="25" borderId="19" xfId="51" applyNumberFormat="1" applyFont="1" applyFill="1" applyBorder="1"/>
    <xf numFmtId="0" fontId="15" fillId="26" borderId="19" xfId="51" applyFont="1" applyFill="1" applyBorder="1"/>
    <xf numFmtId="0" fontId="10" fillId="26" borderId="19" xfId="51" applyFont="1" applyFill="1" applyBorder="1"/>
    <xf numFmtId="0" fontId="33" fillId="26" borderId="19" xfId="51" applyFont="1" applyFill="1" applyBorder="1"/>
    <xf numFmtId="0" fontId="48" fillId="26" borderId="19" xfId="51" applyFont="1" applyFill="1" applyBorder="1" applyAlignment="1">
      <alignment horizontal="center"/>
    </xf>
    <xf numFmtId="0" fontId="7" fillId="26" borderId="0" xfId="51" applyFont="1" applyFill="1" applyBorder="1"/>
    <xf numFmtId="0" fontId="46" fillId="26" borderId="0" xfId="51" applyFont="1" applyFill="1" applyBorder="1"/>
    <xf numFmtId="0" fontId="11" fillId="26" borderId="19" xfId="51" applyFont="1" applyFill="1" applyBorder="1"/>
    <xf numFmtId="0" fontId="69" fillId="26" borderId="0" xfId="51" applyFont="1" applyFill="1" applyBorder="1"/>
    <xf numFmtId="0" fontId="70" fillId="26" borderId="19" xfId="51" applyFont="1" applyFill="1" applyBorder="1"/>
    <xf numFmtId="0" fontId="64" fillId="26" borderId="19" xfId="51" applyFont="1" applyFill="1" applyBorder="1"/>
    <xf numFmtId="0" fontId="14" fillId="25" borderId="19" xfId="51" applyFont="1" applyFill="1" applyBorder="1"/>
    <xf numFmtId="0" fontId="10" fillId="25" borderId="19" xfId="51" applyFont="1" applyFill="1" applyBorder="1"/>
    <xf numFmtId="0" fontId="64" fillId="25" borderId="19" xfId="51" applyFont="1" applyFill="1" applyBorder="1"/>
    <xf numFmtId="0" fontId="75" fillId="24" borderId="0" xfId="40" applyFont="1" applyFill="1" applyBorder="1" applyAlignment="1">
      <alignment vertical="center"/>
    </xf>
    <xf numFmtId="165" fontId="75" fillId="27" borderId="0" xfId="40" applyNumberFormat="1" applyFont="1" applyFill="1" applyBorder="1" applyAlignment="1">
      <alignment horizontal="right"/>
    </xf>
    <xf numFmtId="0" fontId="35" fillId="25" borderId="19" xfId="0" applyFont="1" applyFill="1" applyBorder="1" applyAlignment="1">
      <alignment vertical="center"/>
    </xf>
    <xf numFmtId="0" fontId="35" fillId="25" borderId="19" xfId="0" applyFont="1" applyFill="1" applyBorder="1"/>
    <xf numFmtId="0" fontId="32" fillId="25" borderId="19" xfId="0" applyFont="1" applyFill="1" applyBorder="1"/>
    <xf numFmtId="0" fontId="32" fillId="25" borderId="20" xfId="0" applyFont="1" applyFill="1" applyBorder="1"/>
    <xf numFmtId="0" fontId="34" fillId="27" borderId="0" xfId="40" applyFont="1" applyFill="1" applyBorder="1" applyAlignment="1">
      <alignment horizontal="left" vertical="top" wrapText="1"/>
    </xf>
    <xf numFmtId="0" fontId="14" fillId="26" borderId="41" xfId="0" applyFont="1" applyFill="1" applyBorder="1" applyAlignment="1">
      <alignment horizontal="center" vertical="center"/>
    </xf>
    <xf numFmtId="0" fontId="14" fillId="26" borderId="41" xfId="0" applyFont="1" applyFill="1" applyBorder="1" applyAlignment="1">
      <alignment horizontal="center" vertical="center" readingOrder="1"/>
    </xf>
    <xf numFmtId="0" fontId="21" fillId="26" borderId="41" xfId="0" applyFont="1" applyFill="1" applyBorder="1" applyAlignment="1">
      <alignment horizontal="center" vertical="center"/>
    </xf>
    <xf numFmtId="164" fontId="17" fillId="37" borderId="39" xfId="40" applyNumberFormat="1" applyFont="1" applyFill="1" applyBorder="1" applyAlignment="1">
      <alignment horizontal="center" wrapText="1"/>
    </xf>
    <xf numFmtId="0" fontId="17" fillId="35" borderId="0" xfId="62" applyFont="1" applyFill="1" applyBorder="1" applyAlignment="1">
      <alignment horizontal="left" vertical="center"/>
    </xf>
    <xf numFmtId="0" fontId="15" fillId="35" borderId="0" xfId="62" applyFont="1" applyFill="1" applyBorder="1" applyAlignment="1">
      <alignment horizontal="left" vertical="center"/>
    </xf>
    <xf numFmtId="0" fontId="16" fillId="25" borderId="0" xfId="0" applyFont="1" applyFill="1" applyBorder="1" applyAlignment="1">
      <alignment horizontal="center"/>
    </xf>
    <xf numFmtId="0" fontId="16" fillId="38" borderId="0" xfId="40" applyFont="1" applyFill="1" applyBorder="1"/>
    <xf numFmtId="0" fontId="16" fillId="40" borderId="0" xfId="40" applyFont="1" applyFill="1" applyBorder="1"/>
    <xf numFmtId="0" fontId="16" fillId="30" borderId="0" xfId="0" applyFont="1" applyFill="1" applyBorder="1"/>
    <xf numFmtId="0" fontId="0" fillId="34" borderId="0" xfId="0" applyFill="1" applyBorder="1"/>
    <xf numFmtId="0" fontId="16" fillId="39" borderId="0" xfId="40" applyFont="1" applyFill="1" applyBorder="1"/>
    <xf numFmtId="0" fontId="17" fillId="34" borderId="0" xfId="0" applyFont="1" applyFill="1" applyBorder="1"/>
    <xf numFmtId="0" fontId="33" fillId="34" borderId="0" xfId="0" applyFont="1" applyFill="1" applyBorder="1"/>
    <xf numFmtId="0" fontId="16" fillId="34" borderId="0" xfId="0" applyFont="1" applyFill="1" applyBorder="1"/>
    <xf numFmtId="0" fontId="0" fillId="34" borderId="18" xfId="0" applyFill="1" applyBorder="1"/>
    <xf numFmtId="0" fontId="16" fillId="34" borderId="18" xfId="0" applyFont="1" applyFill="1" applyBorder="1"/>
    <xf numFmtId="0" fontId="17" fillId="34" borderId="18" xfId="0" applyFont="1" applyFill="1" applyBorder="1"/>
    <xf numFmtId="0" fontId="99" fillId="39" borderId="0" xfId="40" applyFont="1" applyFill="1" applyBorder="1"/>
    <xf numFmtId="0" fontId="7" fillId="28" borderId="47" xfId="62" applyFill="1" applyBorder="1"/>
    <xf numFmtId="3" fontId="75" fillId="25" borderId="0" xfId="59" applyNumberFormat="1" applyFont="1" applyFill="1" applyBorder="1" applyAlignment="1">
      <alignment horizontal="right"/>
    </xf>
    <xf numFmtId="0" fontId="0" fillId="26" borderId="0" xfId="51" applyFont="1" applyFill="1" applyBorder="1" applyAlignment="1">
      <alignment vertical="center"/>
    </xf>
    <xf numFmtId="0" fontId="18" fillId="26" borderId="0" xfId="51" applyFont="1" applyFill="1" applyBorder="1"/>
    <xf numFmtId="0" fontId="29" fillId="26" borderId="0" xfId="51" applyFont="1" applyFill="1" applyBorder="1"/>
    <xf numFmtId="0" fontId="48" fillId="26" borderId="0" xfId="51" applyFont="1" applyFill="1" applyBorder="1" applyAlignment="1">
      <alignment horizontal="center"/>
    </xf>
    <xf numFmtId="0" fontId="101" fillId="27" borderId="0" xfId="61" applyFont="1" applyFill="1" applyBorder="1" applyAlignment="1">
      <alignment horizontal="left" indent="1"/>
    </xf>
    <xf numFmtId="0" fontId="61" fillId="26" borderId="0" xfId="51" applyFont="1" applyFill="1" applyBorder="1"/>
    <xf numFmtId="0" fontId="102" fillId="26" borderId="0" xfId="51" applyFont="1" applyFill="1" applyBorder="1"/>
    <xf numFmtId="0" fontId="14" fillId="26" borderId="0" xfId="51" applyFont="1" applyFill="1" applyBorder="1"/>
    <xf numFmtId="0" fontId="99" fillId="27" borderId="0" xfId="61" applyFont="1" applyFill="1" applyBorder="1" applyAlignment="1">
      <alignment horizontal="left" indent="1"/>
    </xf>
    <xf numFmtId="0" fontId="80" fillId="26" borderId="15" xfId="62" applyFont="1" applyFill="1" applyBorder="1" applyAlignment="1">
      <alignment vertical="center"/>
    </xf>
    <xf numFmtId="3" fontId="75" fillId="24" borderId="0" xfId="40" applyNumberFormat="1" applyFont="1" applyFill="1" applyBorder="1" applyAlignment="1">
      <alignment horizontal="right" wrapText="1"/>
    </xf>
    <xf numFmtId="3" fontId="75" fillId="24" borderId="0" xfId="40" applyNumberFormat="1" applyFont="1" applyFill="1" applyBorder="1" applyAlignment="1">
      <alignment horizontal="right" vertical="center" wrapText="1"/>
    </xf>
    <xf numFmtId="0" fontId="80" fillId="26" borderId="15" xfId="0" applyFont="1" applyFill="1" applyBorder="1" applyAlignment="1">
      <alignment vertical="center"/>
    </xf>
    <xf numFmtId="0" fontId="18" fillId="26" borderId="16" xfId="62" applyFont="1" applyFill="1" applyBorder="1" applyAlignment="1">
      <alignment vertical="center"/>
    </xf>
    <xf numFmtId="0" fontId="9" fillId="26" borderId="16" xfId="62" applyFont="1" applyFill="1" applyBorder="1" applyAlignment="1">
      <alignment vertical="center"/>
    </xf>
    <xf numFmtId="0" fontId="9" fillId="26" borderId="17" xfId="62" applyFont="1" applyFill="1" applyBorder="1" applyAlignment="1">
      <alignment vertical="center"/>
    </xf>
    <xf numFmtId="0" fontId="19" fillId="29" borderId="50" xfId="62" applyFont="1" applyFill="1" applyBorder="1" applyAlignment="1">
      <alignment horizontal="center" vertical="center"/>
    </xf>
    <xf numFmtId="0" fontId="14" fillId="25" borderId="0" xfId="62" applyFont="1" applyFill="1" applyBorder="1" applyAlignment="1">
      <alignment horizontal="left"/>
    </xf>
    <xf numFmtId="164" fontId="88" fillId="25" borderId="0" xfId="40" applyNumberFormat="1" applyFont="1" applyFill="1" applyBorder="1" applyAlignment="1">
      <alignment horizontal="right" wrapText="1"/>
    </xf>
    <xf numFmtId="164" fontId="88" fillId="26" borderId="0" xfId="40" applyNumberFormat="1" applyFont="1" applyFill="1" applyBorder="1" applyAlignment="1">
      <alignment horizontal="right" wrapText="1"/>
    </xf>
    <xf numFmtId="0" fontId="16" fillId="25" borderId="0" xfId="62" applyFont="1" applyFill="1" applyBorder="1" applyAlignment="1">
      <alignment horizontal="center"/>
    </xf>
    <xf numFmtId="0" fontId="7" fillId="25" borderId="0" xfId="70" applyFill="1"/>
    <xf numFmtId="0" fontId="7" fillId="25" borderId="18" xfId="70" applyFill="1" applyBorder="1" applyAlignment="1">
      <alignment horizontal="left"/>
    </xf>
    <xf numFmtId="0" fontId="8" fillId="25" borderId="18" xfId="70" applyFont="1" applyFill="1" applyBorder="1"/>
    <xf numFmtId="0" fontId="8" fillId="0" borderId="18" xfId="70" applyFont="1" applyBorder="1"/>
    <xf numFmtId="0" fontId="7" fillId="25" borderId="18" xfId="70" applyFill="1" applyBorder="1"/>
    <xf numFmtId="0" fontId="7" fillId="0" borderId="0" xfId="70"/>
    <xf numFmtId="0" fontId="13" fillId="25" borderId="0" xfId="70" applyFont="1" applyFill="1" applyBorder="1" applyAlignment="1">
      <alignment horizontal="left"/>
    </xf>
    <xf numFmtId="0" fontId="8" fillId="25" borderId="0" xfId="70" applyFont="1" applyFill="1" applyBorder="1"/>
    <xf numFmtId="0" fontId="17" fillId="25" borderId="0" xfId="70" applyFont="1" applyFill="1" applyBorder="1"/>
    <xf numFmtId="0" fontId="7" fillId="25" borderId="21" xfId="70" applyFill="1" applyBorder="1"/>
    <xf numFmtId="0" fontId="7" fillId="25" borderId="0" xfId="70" applyFill="1" applyBorder="1"/>
    <xf numFmtId="0" fontId="10" fillId="25" borderId="19" xfId="70" applyFont="1" applyFill="1" applyBorder="1"/>
    <xf numFmtId="0" fontId="7" fillId="25" borderId="0" xfId="70" applyFill="1" applyAlignment="1">
      <alignment vertical="center"/>
    </xf>
    <xf numFmtId="0" fontId="7" fillId="25" borderId="0" xfId="70" applyFill="1" applyBorder="1" applyAlignment="1">
      <alignment vertical="center"/>
    </xf>
    <xf numFmtId="0" fontId="7" fillId="0" borderId="0" xfId="70" applyAlignment="1">
      <alignment vertical="center"/>
    </xf>
    <xf numFmtId="0" fontId="15" fillId="25" borderId="0" xfId="70" applyFont="1" applyFill="1" applyBorder="1"/>
    <xf numFmtId="0" fontId="8" fillId="0" borderId="0" xfId="70" applyFont="1"/>
    <xf numFmtId="0" fontId="16" fillId="25" borderId="0" xfId="70" applyFont="1" applyFill="1" applyBorder="1" applyAlignment="1"/>
    <xf numFmtId="0" fontId="16" fillId="25" borderId="0" xfId="70" applyFont="1" applyFill="1" applyBorder="1" applyAlignment="1">
      <alignment horizontal="center"/>
    </xf>
    <xf numFmtId="0" fontId="15" fillId="25" borderId="0" xfId="70" applyFont="1" applyFill="1" applyBorder="1" applyAlignment="1">
      <alignment vertical="center"/>
    </xf>
    <xf numFmtId="0" fontId="35" fillId="25" borderId="0" xfId="70" applyFont="1" applyFill="1"/>
    <xf numFmtId="0" fontId="35" fillId="25" borderId="0" xfId="70" applyFont="1" applyFill="1" applyBorder="1"/>
    <xf numFmtId="3" fontId="38" fillId="25" borderId="0" xfId="70" applyNumberFormat="1" applyFont="1" applyFill="1" applyBorder="1" applyAlignment="1">
      <alignment horizontal="right"/>
    </xf>
    <xf numFmtId="0" fontId="35" fillId="0" borderId="0" xfId="70" applyFont="1"/>
    <xf numFmtId="0" fontId="17" fillId="25" borderId="0" xfId="70" applyFont="1" applyFill="1" applyBorder="1" applyAlignment="1">
      <alignment horizontal="right"/>
    </xf>
    <xf numFmtId="0" fontId="37" fillId="25" borderId="19" xfId="70" applyFont="1" applyFill="1" applyBorder="1"/>
    <xf numFmtId="0" fontId="17" fillId="26" borderId="0" xfId="70" applyFont="1" applyFill="1" applyBorder="1"/>
    <xf numFmtId="0" fontId="7" fillId="0" borderId="0" xfId="70" applyFill="1"/>
    <xf numFmtId="0" fontId="7" fillId="25" borderId="0" xfId="70" applyFill="1" applyAlignment="1">
      <alignment vertical="top"/>
    </xf>
    <xf numFmtId="0" fontId="10" fillId="25" borderId="19" xfId="70" applyFont="1" applyFill="1" applyBorder="1" applyAlignment="1">
      <alignment vertical="top"/>
    </xf>
    <xf numFmtId="0" fontId="49" fillId="25" borderId="0" xfId="70" applyFont="1" applyFill="1" applyBorder="1" applyAlignment="1">
      <alignment vertical="top" wrapText="1"/>
    </xf>
    <xf numFmtId="0" fontId="7" fillId="0" borderId="0" xfId="70" applyAlignment="1">
      <alignment vertical="top"/>
    </xf>
    <xf numFmtId="0" fontId="49" fillId="25" borderId="0" xfId="70" applyFont="1" applyFill="1" applyBorder="1" applyAlignment="1">
      <alignment wrapText="1"/>
    </xf>
    <xf numFmtId="0" fontId="16" fillId="25" borderId="0" xfId="70" applyFont="1" applyFill="1" applyBorder="1" applyAlignment="1">
      <alignment horizontal="right"/>
    </xf>
    <xf numFmtId="0" fontId="7" fillId="25" borderId="0" xfId="70" applyFill="1" applyAlignment="1"/>
    <xf numFmtId="0" fontId="7" fillId="25" borderId="0" xfId="70" applyFill="1" applyBorder="1" applyAlignment="1"/>
    <xf numFmtId="3" fontId="75" fillId="26" borderId="0" xfId="70" applyNumberFormat="1" applyFont="1" applyFill="1" applyBorder="1" applyAlignment="1">
      <alignment horizontal="right"/>
    </xf>
    <xf numFmtId="0" fontId="10" fillId="25" borderId="19" xfId="70" applyFont="1" applyFill="1" applyBorder="1" applyAlignment="1"/>
    <xf numFmtId="0" fontId="7" fillId="0" borderId="0" xfId="70" applyAlignment="1"/>
    <xf numFmtId="0" fontId="10" fillId="25" borderId="19" xfId="70" applyFont="1" applyFill="1" applyBorder="1" applyAlignment="1">
      <alignment vertical="center"/>
    </xf>
    <xf numFmtId="0" fontId="15" fillId="26" borderId="0" xfId="70" applyFont="1" applyFill="1" applyBorder="1"/>
    <xf numFmtId="0" fontId="16" fillId="26" borderId="0" xfId="70" applyFont="1" applyFill="1" applyBorder="1" applyAlignment="1">
      <alignment horizontal="right"/>
    </xf>
    <xf numFmtId="0" fontId="34" fillId="25" borderId="0" xfId="70" applyFont="1" applyFill="1" applyBorder="1" applyAlignment="1">
      <alignment vertical="center"/>
    </xf>
    <xf numFmtId="0" fontId="78" fillId="25" borderId="0" xfId="70" applyFont="1" applyFill="1" applyBorder="1" applyAlignment="1">
      <alignment horizontal="left" vertical="center"/>
    </xf>
    <xf numFmtId="0" fontId="19" fillId="37" borderId="19" xfId="70" applyFont="1" applyFill="1" applyBorder="1" applyAlignment="1">
      <alignment horizontal="center" vertical="center"/>
    </xf>
    <xf numFmtId="0" fontId="17" fillId="0" borderId="0" xfId="70" applyFont="1"/>
    <xf numFmtId="0" fontId="7" fillId="0" borderId="0" xfId="62" applyBorder="1"/>
    <xf numFmtId="0" fontId="7" fillId="26" borderId="0" xfId="71" applyFill="1" applyBorder="1"/>
    <xf numFmtId="0" fontId="7" fillId="25" borderId="21" xfId="72" applyFill="1" applyBorder="1"/>
    <xf numFmtId="0" fontId="7" fillId="25" borderId="19" xfId="72" applyFill="1" applyBorder="1"/>
    <xf numFmtId="0" fontId="52" fillId="0" borderId="0" xfId="70" applyFont="1"/>
    <xf numFmtId="0" fontId="7" fillId="25" borderId="22" xfId="70" applyFill="1" applyBorder="1"/>
    <xf numFmtId="0" fontId="7" fillId="26" borderId="0" xfId="70" applyFill="1" applyBorder="1"/>
    <xf numFmtId="0" fontId="16" fillId="24" borderId="0" xfId="40" applyFont="1" applyFill="1" applyBorder="1" applyAlignment="1">
      <alignment vertical="center"/>
    </xf>
    <xf numFmtId="164" fontId="21" fillId="25" borderId="0" xfId="40" applyNumberFormat="1" applyFont="1" applyFill="1" applyBorder="1" applyAlignment="1">
      <alignment horizontal="right" vertical="center" wrapText="1"/>
    </xf>
    <xf numFmtId="164" fontId="21" fillId="26" borderId="0" xfId="40" applyNumberFormat="1" applyFont="1" applyFill="1" applyBorder="1" applyAlignment="1">
      <alignment horizontal="right" vertical="center" wrapText="1"/>
    </xf>
    <xf numFmtId="0" fontId="16" fillId="24" borderId="0" xfId="40" applyFont="1" applyFill="1" applyBorder="1" applyAlignment="1">
      <alignment horizontal="justify" vertical="center"/>
    </xf>
    <xf numFmtId="3" fontId="7" fillId="0" borderId="0" xfId="70" applyNumberFormat="1"/>
    <xf numFmtId="0" fontId="16" fillId="27" borderId="0" xfId="40" applyFont="1" applyFill="1" applyBorder="1" applyAlignment="1">
      <alignment horizontal="left"/>
    </xf>
    <xf numFmtId="0" fontId="18" fillId="25" borderId="0" xfId="70" applyFont="1" applyFill="1" applyBorder="1"/>
    <xf numFmtId="0" fontId="21" fillId="27" borderId="0" xfId="40" applyFont="1" applyFill="1" applyBorder="1" applyAlignment="1">
      <alignment horizontal="left" indent="1"/>
    </xf>
    <xf numFmtId="0" fontId="16" fillId="26" borderId="0" xfId="70" applyFont="1" applyFill="1" applyBorder="1" applyAlignment="1">
      <alignment horizontal="left"/>
    </xf>
    <xf numFmtId="0" fontId="7" fillId="0" borderId="0" xfId="70" applyBorder="1"/>
    <xf numFmtId="0" fontId="7" fillId="25" borderId="20" xfId="70" applyFill="1" applyBorder="1"/>
    <xf numFmtId="0" fontId="17" fillId="27" borderId="0" xfId="40" applyFont="1" applyFill="1" applyBorder="1" applyAlignment="1">
      <alignment horizontal="left"/>
    </xf>
    <xf numFmtId="0" fontId="21" fillId="25" borderId="0" xfId="70" applyFont="1" applyFill="1" applyBorder="1" applyAlignment="1">
      <alignment horizontal="left"/>
    </xf>
    <xf numFmtId="0" fontId="21"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4" fillId="25" borderId="0" xfId="70" applyFont="1" applyFill="1" applyBorder="1"/>
    <xf numFmtId="0" fontId="0" fillId="26" borderId="0" xfId="0" applyFill="1"/>
    <xf numFmtId="0" fontId="19" fillId="29" borderId="54" xfId="52" applyFont="1" applyFill="1" applyBorder="1" applyAlignment="1">
      <alignment horizontal="center" vertical="center"/>
    </xf>
    <xf numFmtId="0" fontId="16" fillId="25" borderId="11" xfId="62" applyFont="1" applyFill="1" applyBorder="1" applyAlignment="1">
      <alignment horizontal="center"/>
    </xf>
    <xf numFmtId="0" fontId="17" fillId="25" borderId="0" xfId="62" applyFont="1" applyFill="1" applyBorder="1" applyAlignment="1">
      <alignment horizontal="left" indent="1"/>
    </xf>
    <xf numFmtId="0" fontId="75" fillId="25" borderId="0" xfId="62" applyFont="1" applyFill="1" applyBorder="1" applyAlignment="1">
      <alignment horizontal="left"/>
    </xf>
    <xf numFmtId="0" fontId="14" fillId="25" borderId="0" xfId="70" applyFont="1" applyFill="1" applyBorder="1" applyAlignment="1">
      <alignment horizontal="right"/>
    </xf>
    <xf numFmtId="0" fontId="50" fillId="25" borderId="0" xfId="70" applyFont="1" applyFill="1"/>
    <xf numFmtId="0" fontId="50" fillId="25" borderId="20" xfId="70" applyFont="1" applyFill="1" applyBorder="1"/>
    <xf numFmtId="1" fontId="88" fillId="26" borderId="0" xfId="70" applyNumberFormat="1" applyFont="1" applyFill="1" applyBorder="1" applyAlignment="1">
      <alignment horizontal="right"/>
    </xf>
    <xf numFmtId="0" fontId="50" fillId="25" borderId="0" xfId="70" applyFont="1" applyFill="1" applyBorder="1"/>
    <xf numFmtId="0" fontId="50" fillId="0" borderId="0" xfId="70" applyFont="1"/>
    <xf numFmtId="0" fontId="18" fillId="25" borderId="0" xfId="70" applyFont="1" applyFill="1"/>
    <xf numFmtId="0" fontId="18" fillId="25" borderId="20" xfId="70" applyFont="1" applyFill="1" applyBorder="1"/>
    <xf numFmtId="1" fontId="21" fillId="26" borderId="0" xfId="70" applyNumberFormat="1" applyFont="1" applyFill="1" applyBorder="1" applyAlignment="1">
      <alignment horizontal="right"/>
    </xf>
    <xf numFmtId="0" fontId="18" fillId="0" borderId="0" xfId="70" applyFont="1"/>
    <xf numFmtId="0" fontId="17" fillId="26" borderId="0" xfId="70" applyFont="1" applyFill="1" applyBorder="1" applyAlignment="1">
      <alignment horizontal="left"/>
    </xf>
    <xf numFmtId="0" fontId="52" fillId="25" borderId="0" xfId="70" applyFont="1" applyFill="1"/>
    <xf numFmtId="0" fontId="79" fillId="25" borderId="20" xfId="70" applyFont="1" applyFill="1" applyBorder="1"/>
    <xf numFmtId="0" fontId="84" fillId="25" borderId="0" xfId="70" applyFont="1" applyFill="1" applyBorder="1" applyAlignment="1">
      <alignment horizontal="left"/>
    </xf>
    <xf numFmtId="0" fontId="34"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4" fillId="0" borderId="0" xfId="70" applyFont="1"/>
    <xf numFmtId="3" fontId="10" fillId="25" borderId="0" xfId="70" applyNumberFormat="1" applyFont="1" applyFill="1" applyBorder="1"/>
    <xf numFmtId="0" fontId="76" fillId="25" borderId="20" xfId="70" applyFont="1" applyFill="1" applyBorder="1"/>
    <xf numFmtId="0" fontId="34" fillId="25" borderId="0" xfId="70" applyFont="1" applyFill="1" applyBorder="1" applyAlignment="1"/>
    <xf numFmtId="0" fontId="52" fillId="25" borderId="0" xfId="70" applyFont="1" applyFill="1" applyBorder="1" applyAlignment="1"/>
    <xf numFmtId="0" fontId="7" fillId="26" borderId="20" xfId="70" applyFill="1" applyBorder="1"/>
    <xf numFmtId="0" fontId="53" fillId="26" borderId="0" xfId="70" applyFont="1" applyFill="1" applyBorder="1" applyAlignment="1"/>
    <xf numFmtId="0" fontId="34" fillId="26" borderId="0" xfId="70" applyFont="1" applyFill="1" applyBorder="1"/>
    <xf numFmtId="0" fontId="21" fillId="26" borderId="0" xfId="70" applyFont="1" applyFill="1" applyBorder="1" applyAlignment="1">
      <alignment horizontal="left" wrapText="1"/>
    </xf>
    <xf numFmtId="0" fontId="10" fillId="26" borderId="0" xfId="70" applyFont="1" applyFill="1" applyBorder="1"/>
    <xf numFmtId="0" fontId="52" fillId="26" borderId="0" xfId="70" applyFont="1" applyFill="1" applyBorder="1"/>
    <xf numFmtId="0" fontId="16" fillId="26" borderId="0" xfId="70" applyFont="1" applyFill="1" applyBorder="1" applyAlignment="1">
      <alignment horizontal="center"/>
    </xf>
    <xf numFmtId="0" fontId="16" fillId="26" borderId="0" xfId="70" applyFont="1" applyFill="1" applyBorder="1" applyAlignment="1"/>
    <xf numFmtId="0" fontId="23" fillId="26" borderId="0" xfId="70" applyFont="1" applyFill="1" applyBorder="1" applyAlignment="1">
      <alignment horizontal="left"/>
    </xf>
    <xf numFmtId="0" fontId="15" fillId="25" borderId="0" xfId="70" applyFont="1" applyFill="1"/>
    <xf numFmtId="0" fontId="15" fillId="26" borderId="20" xfId="70" applyFont="1" applyFill="1" applyBorder="1"/>
    <xf numFmtId="0" fontId="16" fillId="26" borderId="0" xfId="70" applyFont="1" applyFill="1" applyBorder="1" applyAlignment="1">
      <alignment horizontal="left" indent="1"/>
    </xf>
    <xf numFmtId="0" fontId="15" fillId="0" borderId="0" xfId="70" applyFont="1"/>
    <xf numFmtId="167" fontId="17" fillId="26" borderId="0" xfId="70" applyNumberFormat="1" applyFont="1" applyFill="1" applyBorder="1" applyAlignment="1">
      <alignment horizontal="center"/>
    </xf>
    <xf numFmtId="165" fontId="14" fillId="26" borderId="0" xfId="70" applyNumberFormat="1" applyFont="1" applyFill="1" applyBorder="1" applyAlignment="1">
      <alignment horizontal="center"/>
    </xf>
    <xf numFmtId="0" fontId="18" fillId="26" borderId="20" xfId="70" applyFont="1" applyFill="1" applyBorder="1"/>
    <xf numFmtId="0" fontId="17" fillId="26" borderId="20" xfId="70" applyFont="1" applyFill="1" applyBorder="1"/>
    <xf numFmtId="0" fontId="8" fillId="26" borderId="0" xfId="70" applyFont="1" applyFill="1" applyBorder="1" applyAlignment="1">
      <alignment horizontal="center" wrapText="1"/>
    </xf>
    <xf numFmtId="0" fontId="8" fillId="26" borderId="0" xfId="70" applyFont="1" applyFill="1" applyBorder="1"/>
    <xf numFmtId="0" fontId="14" fillId="26" borderId="0" xfId="70" applyFont="1" applyFill="1" applyBorder="1" applyAlignment="1">
      <alignment horizontal="left" indent="1"/>
    </xf>
    <xf numFmtId="0" fontId="8" fillId="26" borderId="20" xfId="70" applyFont="1" applyFill="1" applyBorder="1"/>
    <xf numFmtId="0" fontId="89" fillId="26"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10" fillId="25" borderId="0" xfId="70" applyFont="1" applyFill="1" applyBorder="1"/>
    <xf numFmtId="0" fontId="61" fillId="0" borderId="0" xfId="0" applyFont="1"/>
    <xf numFmtId="0" fontId="64" fillId="25" borderId="0" xfId="0" applyFont="1" applyFill="1" applyBorder="1"/>
    <xf numFmtId="0" fontId="0" fillId="0" borderId="0" xfId="0" applyAlignment="1"/>
    <xf numFmtId="0" fontId="21" fillId="26" borderId="0" xfId="0" applyFont="1" applyFill="1" applyBorder="1" applyAlignment="1">
      <alignment horizontal="right"/>
    </xf>
    <xf numFmtId="164" fontId="21" fillId="25" borderId="0" xfId="0" applyNumberFormat="1" applyFont="1" applyFill="1" applyBorder="1" applyAlignment="1">
      <alignment horizontal="right"/>
    </xf>
    <xf numFmtId="0" fontId="103" fillId="26" borderId="16" xfId="0" applyFont="1" applyFill="1" applyBorder="1" applyAlignment="1">
      <alignment vertical="center"/>
    </xf>
    <xf numFmtId="0" fontId="103" fillId="26" borderId="17" xfId="0" applyFont="1" applyFill="1" applyBorder="1" applyAlignment="1">
      <alignment vertical="center"/>
    </xf>
    <xf numFmtId="164" fontId="88" fillId="25" borderId="0" xfId="0" applyNumberFormat="1" applyFont="1" applyFill="1" applyBorder="1" applyAlignment="1">
      <alignment horizontal="right"/>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0" fillId="25" borderId="0" xfId="0" applyFont="1" applyFill="1" applyBorder="1" applyAlignment="1"/>
    <xf numFmtId="0" fontId="61" fillId="25" borderId="0" xfId="0" applyFont="1" applyFill="1" applyAlignment="1"/>
    <xf numFmtId="0" fontId="61" fillId="25" borderId="20" xfId="0" applyFont="1" applyFill="1" applyBorder="1" applyAlignment="1"/>
    <xf numFmtId="0" fontId="88" fillId="25" borderId="0" xfId="0" applyFont="1" applyFill="1" applyBorder="1" applyAlignment="1"/>
    <xf numFmtId="0" fontId="88" fillId="26" borderId="0" xfId="0" applyFont="1" applyFill="1" applyBorder="1" applyAlignment="1"/>
    <xf numFmtId="0" fontId="77" fillId="25" borderId="0" xfId="0" applyFont="1" applyFill="1" applyBorder="1" applyAlignment="1"/>
    <xf numFmtId="0" fontId="61" fillId="0" borderId="0" xfId="0" applyFont="1" applyAlignment="1"/>
    <xf numFmtId="0" fontId="64" fillId="25" borderId="0" xfId="0" applyFont="1" applyFill="1" applyBorder="1" applyAlignment="1"/>
    <xf numFmtId="0" fontId="0" fillId="26" borderId="20" xfId="0" applyFill="1" applyBorder="1" applyAlignment="1"/>
    <xf numFmtId="0" fontId="47" fillId="25" borderId="0" xfId="0" applyFont="1" applyFill="1" applyBorder="1" applyAlignment="1">
      <alignment vertical="top"/>
    </xf>
    <xf numFmtId="0" fontId="14" fillId="25" borderId="0" xfId="0" applyFont="1" applyFill="1" applyBorder="1"/>
    <xf numFmtId="0" fontId="104" fillId="26" borderId="16" xfId="0" applyFont="1" applyFill="1" applyBorder="1" applyAlignment="1">
      <alignment vertical="center"/>
    </xf>
    <xf numFmtId="0" fontId="104" fillId="26" borderId="17" xfId="0" applyFont="1" applyFill="1" applyBorder="1" applyAlignment="1">
      <alignment vertical="center"/>
    </xf>
    <xf numFmtId="0" fontId="14" fillId="26" borderId="0" xfId="0" applyFont="1" applyFill="1" applyBorder="1"/>
    <xf numFmtId="0" fontId="71" fillId="25" borderId="0" xfId="0" applyFont="1" applyFill="1" applyBorder="1" applyAlignment="1">
      <alignment vertical="center"/>
    </xf>
    <xf numFmtId="0" fontId="51" fillId="25" borderId="0" xfId="0" applyFont="1" applyFill="1" applyBorder="1"/>
    <xf numFmtId="0" fontId="26" fillId="25" borderId="0" xfId="0" applyFont="1" applyFill="1" applyBorder="1"/>
    <xf numFmtId="164" fontId="17" fillId="27" borderId="0" xfId="40" applyNumberFormat="1" applyFont="1" applyFill="1" applyBorder="1" applyAlignment="1">
      <alignment horizontal="center" wrapText="1"/>
    </xf>
    <xf numFmtId="49" fontId="47" fillId="24" borderId="0" xfId="40" applyNumberFormat="1" applyFont="1" applyFill="1" applyBorder="1" applyAlignment="1">
      <alignment horizontal="center" vertical="center" wrapText="1"/>
    </xf>
    <xf numFmtId="167" fontId="75" fillId="27" borderId="0" xfId="40" applyNumberFormat="1" applyFont="1" applyFill="1" applyBorder="1" applyAlignment="1">
      <alignment horizontal="right" wrapText="1" indent="1"/>
    </xf>
    <xf numFmtId="167" fontId="17" fillId="27" borderId="0" xfId="40" applyNumberFormat="1" applyFont="1" applyFill="1" applyBorder="1" applyAlignment="1">
      <alignment horizontal="right" wrapText="1" indent="1"/>
    </xf>
    <xf numFmtId="165" fontId="75" fillId="27" borderId="0" xfId="58" applyNumberFormat="1" applyFont="1" applyFill="1" applyBorder="1" applyAlignment="1">
      <alignment horizontal="right" wrapText="1" indent="1"/>
    </xf>
    <xf numFmtId="2" fontId="17" fillId="27" borderId="0" xfId="40" applyNumberFormat="1" applyFont="1" applyFill="1" applyBorder="1" applyAlignment="1">
      <alignment horizontal="right" wrapText="1" indent="1"/>
    </xf>
    <xf numFmtId="0" fontId="21" fillId="25" borderId="0" xfId="62" applyFont="1" applyFill="1" applyBorder="1" applyAlignment="1">
      <alignment horizontal="right"/>
    </xf>
    <xf numFmtId="0" fontId="7" fillId="25" borderId="0" xfId="62" applyFill="1" applyBorder="1" applyAlignment="1">
      <alignment vertical="top"/>
    </xf>
    <xf numFmtId="0" fontId="21" fillId="24" borderId="0" xfId="40" applyFont="1" applyFill="1" applyBorder="1" applyAlignment="1">
      <alignment vertical="top"/>
    </xf>
    <xf numFmtId="0" fontId="7" fillId="25" borderId="20" xfId="70" applyFill="1" applyBorder="1" applyAlignment="1">
      <alignment vertical="center"/>
    </xf>
    <xf numFmtId="0" fontId="16" fillId="25" borderId="0" xfId="70" applyFont="1" applyFill="1" applyBorder="1" applyAlignment="1">
      <alignment vertical="center"/>
    </xf>
    <xf numFmtId="0" fontId="16" fillId="25" borderId="0" xfId="62" applyFont="1" applyFill="1" applyBorder="1" applyAlignment="1">
      <alignment horizontal="left" indent="1"/>
    </xf>
    <xf numFmtId="167" fontId="17" fillId="27" borderId="0" xfId="40" applyNumberFormat="1" applyFont="1" applyFill="1" applyBorder="1" applyAlignment="1">
      <alignment horizontal="center" wrapText="1"/>
    </xf>
    <xf numFmtId="0" fontId="17" fillId="25" borderId="0" xfId="70" applyFont="1" applyFill="1" applyBorder="1" applyAlignment="1">
      <alignment horizontal="left"/>
    </xf>
    <xf numFmtId="0" fontId="7" fillId="26" borderId="0" xfId="70" applyFill="1"/>
    <xf numFmtId="0" fontId="21" fillId="25" borderId="0" xfId="70" applyFont="1" applyFill="1" applyBorder="1" applyAlignment="1">
      <alignment horizontal="right"/>
    </xf>
    <xf numFmtId="0" fontId="7" fillId="0" borderId="18" xfId="70" applyFill="1" applyBorder="1"/>
    <xf numFmtId="0" fontId="46" fillId="25" borderId="0" xfId="70" applyFont="1" applyFill="1" applyBorder="1" applyAlignment="1">
      <alignment horizontal="left"/>
    </xf>
    <xf numFmtId="0" fontId="7" fillId="0" borderId="0" xfId="70" applyAlignment="1">
      <alignment horizontal="center"/>
    </xf>
    <xf numFmtId="0" fontId="7" fillId="26" borderId="0" xfId="70" applyFill="1" applyBorder="1" applyAlignment="1">
      <alignment vertical="center"/>
    </xf>
    <xf numFmtId="3" fontId="17" fillId="25" borderId="0" xfId="70" applyNumberFormat="1" applyFont="1" applyFill="1" applyBorder="1" applyAlignment="1">
      <alignment horizontal="right"/>
    </xf>
    <xf numFmtId="0" fontId="8" fillId="25" borderId="0" xfId="70" applyFont="1" applyFill="1" applyAlignment="1">
      <alignment vertical="top"/>
    </xf>
    <xf numFmtId="0" fontId="8" fillId="25" borderId="20" xfId="70" applyFont="1" applyFill="1" applyBorder="1" applyAlignment="1">
      <alignment vertical="top"/>
    </xf>
    <xf numFmtId="0" fontId="8" fillId="0" borderId="0" xfId="70" applyFont="1" applyAlignment="1">
      <alignment vertical="top"/>
    </xf>
    <xf numFmtId="0" fontId="8" fillId="25" borderId="0" xfId="70" applyFont="1" applyFill="1" applyBorder="1" applyAlignment="1">
      <alignment horizontal="center"/>
    </xf>
    <xf numFmtId="0" fontId="10" fillId="25" borderId="0" xfId="70" applyFont="1" applyFill="1" applyBorder="1" applyAlignment="1">
      <alignment vertical="top"/>
    </xf>
    <xf numFmtId="0" fontId="19" fillId="28" borderId="20" xfId="70" applyFont="1" applyFill="1" applyBorder="1" applyAlignment="1">
      <alignment horizontal="center" vertical="center"/>
    </xf>
    <xf numFmtId="0" fontId="7" fillId="0" borderId="0" xfId="70" applyFill="1" applyAlignment="1">
      <alignment vertical="top"/>
    </xf>
    <xf numFmtId="0" fontId="7" fillId="0" borderId="0" xfId="70" applyFill="1" applyBorder="1" applyAlignment="1">
      <alignment vertical="top"/>
    </xf>
    <xf numFmtId="0" fontId="34" fillId="0" borderId="0" xfId="70" applyFont="1" applyFill="1" applyBorder="1"/>
    <xf numFmtId="0" fontId="10" fillId="0" borderId="0" xfId="70" applyFont="1" applyFill="1" applyBorder="1" applyAlignment="1">
      <alignment vertical="top"/>
    </xf>
    <xf numFmtId="0" fontId="98" fillId="34" borderId="0" xfId="68" applyFill="1" applyBorder="1" applyAlignment="1" applyProtection="1"/>
    <xf numFmtId="0" fontId="34" fillId="25" borderId="0" xfId="70" applyFont="1" applyFill="1" applyBorder="1" applyAlignment="1">
      <alignment vertical="top"/>
    </xf>
    <xf numFmtId="0" fontId="17" fillId="25" borderId="0" xfId="70" applyFont="1" applyFill="1" applyBorder="1" applyAlignment="1">
      <alignment vertical="top"/>
    </xf>
    <xf numFmtId="0" fontId="16" fillId="25" borderId="0" xfId="62" applyFont="1" applyFill="1" applyBorder="1" applyAlignment="1">
      <alignment horizontal="left" indent="1"/>
    </xf>
    <xf numFmtId="0" fontId="14" fillId="25" borderId="22" xfId="62" applyFont="1" applyFill="1" applyBorder="1" applyAlignment="1">
      <alignment horizontal="left"/>
    </xf>
    <xf numFmtId="0" fontId="7" fillId="0" borderId="0" xfId="62" applyFill="1" applyBorder="1"/>
    <xf numFmtId="3" fontId="7" fillId="25" borderId="0" xfId="70" applyNumberFormat="1" applyFill="1"/>
    <xf numFmtId="0" fontId="16" fillId="25" borderId="18" xfId="70" applyFont="1" applyFill="1" applyBorder="1" applyAlignment="1"/>
    <xf numFmtId="167" fontId="72" fillId="26" borderId="0" xfId="62" applyNumberFormat="1" applyFont="1" applyFill="1" applyBorder="1" applyAlignment="1">
      <alignment horizontal="center"/>
    </xf>
    <xf numFmtId="167" fontId="17" fillId="26" borderId="0" xfId="62" applyNumberFormat="1" applyFont="1" applyFill="1" applyBorder="1" applyAlignment="1">
      <alignment horizontal="center"/>
    </xf>
    <xf numFmtId="164" fontId="56" fillId="26" borderId="0" xfId="40" applyNumberFormat="1" applyFont="1" applyFill="1" applyBorder="1" applyAlignment="1">
      <alignment horizontal="center" wrapText="1"/>
    </xf>
    <xf numFmtId="165" fontId="93" fillId="26" borderId="0" xfId="70" applyNumberFormat="1" applyFont="1" applyFill="1" applyBorder="1"/>
    <xf numFmtId="0" fontId="14" fillId="26" borderId="0" xfId="62" applyFont="1" applyFill="1" applyBorder="1" applyAlignment="1">
      <alignment horizontal="left" indent="1"/>
    </xf>
    <xf numFmtId="0" fontId="14" fillId="26" borderId="0" xfId="62" applyFont="1" applyFill="1" applyBorder="1" applyAlignment="1"/>
    <xf numFmtId="0" fontId="73" fillId="26" borderId="0" xfId="62" applyFont="1" applyFill="1" applyBorder="1" applyAlignment="1">
      <alignment horizontal="left" indent="1"/>
    </xf>
    <xf numFmtId="0" fontId="14" fillId="26" borderId="36" xfId="62" applyFont="1" applyFill="1" applyBorder="1" applyAlignment="1">
      <alignment horizontal="left" indent="1"/>
    </xf>
    <xf numFmtId="0" fontId="14" fillId="26" borderId="36" xfId="62" applyFont="1" applyFill="1" applyBorder="1" applyAlignment="1"/>
    <xf numFmtId="165" fontId="17" fillId="26" borderId="0" xfId="70" applyNumberFormat="1" applyFont="1" applyFill="1" applyBorder="1" applyAlignment="1">
      <alignment horizontal="center"/>
    </xf>
    <xf numFmtId="0" fontId="21" fillId="25" borderId="0" xfId="0" applyFont="1" applyFill="1" applyBorder="1" applyAlignment="1">
      <alignment horizontal="right"/>
    </xf>
    <xf numFmtId="0" fontId="16" fillId="25" borderId="11" xfId="0" applyFont="1" applyFill="1" applyBorder="1" applyAlignment="1">
      <alignment horizontal="center"/>
    </xf>
    <xf numFmtId="0" fontId="75" fillId="25" borderId="0" xfId="0" applyFont="1" applyFill="1" applyBorder="1" applyAlignment="1">
      <alignment horizontal="left"/>
    </xf>
    <xf numFmtId="0" fontId="21" fillId="25" borderId="0" xfId="0" applyFont="1" applyFill="1" applyBorder="1" applyAlignment="1">
      <alignment vertical="top"/>
    </xf>
    <xf numFmtId="0" fontId="10" fillId="25" borderId="0" xfId="0" applyFont="1" applyFill="1" applyBorder="1"/>
    <xf numFmtId="0" fontId="17" fillId="25" borderId="0" xfId="0" applyFont="1" applyFill="1" applyBorder="1" applyAlignment="1">
      <alignment horizontal="right"/>
    </xf>
    <xf numFmtId="0" fontId="14" fillId="25" borderId="0" xfId="70" applyFont="1" applyFill="1" applyBorder="1" applyAlignment="1">
      <alignment horizontal="left"/>
    </xf>
    <xf numFmtId="0" fontId="15" fillId="25" borderId="0" xfId="0" applyFont="1" applyFill="1" applyBorder="1"/>
    <xf numFmtId="0" fontId="7" fillId="25" borderId="19" xfId="70" applyFill="1" applyBorder="1"/>
    <xf numFmtId="0" fontId="80" fillId="26" borderId="15" xfId="70" applyFont="1" applyFill="1" applyBorder="1" applyAlignment="1">
      <alignment vertical="center"/>
    </xf>
    <xf numFmtId="0" fontId="103" fillId="26" borderId="16" xfId="70" applyFont="1" applyFill="1" applyBorder="1" applyAlignment="1">
      <alignment vertical="center"/>
    </xf>
    <xf numFmtId="0" fontId="103" fillId="26" borderId="17" xfId="70" applyFont="1" applyFill="1" applyBorder="1" applyAlignment="1">
      <alignment vertical="center"/>
    </xf>
    <xf numFmtId="0" fontId="61" fillId="25" borderId="0" xfId="70" applyFont="1" applyFill="1"/>
    <xf numFmtId="0" fontId="61" fillId="25" borderId="0" xfId="70" applyFont="1" applyFill="1" applyBorder="1"/>
    <xf numFmtId="0" fontId="64" fillId="25" borderId="19" xfId="70" applyFont="1" applyFill="1" applyBorder="1"/>
    <xf numFmtId="0" fontId="61" fillId="0" borderId="0" xfId="70" applyFont="1"/>
    <xf numFmtId="0" fontId="62" fillId="0" borderId="0" xfId="70" applyFont="1"/>
    <xf numFmtId="0" fontId="62" fillId="25" borderId="0" xfId="70" applyFont="1" applyFill="1"/>
    <xf numFmtId="0" fontId="62" fillId="25" borderId="0" xfId="70" applyFont="1" applyFill="1" applyBorder="1"/>
    <xf numFmtId="0" fontId="68" fillId="25" borderId="19" xfId="70" applyFont="1" applyFill="1" applyBorder="1"/>
    <xf numFmtId="0" fontId="62" fillId="26" borderId="0" xfId="70" applyFont="1" applyFill="1"/>
    <xf numFmtId="0" fontId="10" fillId="25" borderId="0" xfId="70" applyFont="1" applyFill="1" applyBorder="1" applyAlignment="1">
      <alignment vertical="center"/>
    </xf>
    <xf numFmtId="0" fontId="7" fillId="0" borderId="0" xfId="70" applyBorder="1" applyAlignment="1">
      <alignment vertical="center"/>
    </xf>
    <xf numFmtId="0" fontId="19" fillId="29" borderId="19" xfId="70" applyFont="1" applyFill="1" applyBorder="1" applyAlignment="1">
      <alignment horizontal="center" vertical="center"/>
    </xf>
    <xf numFmtId="3" fontId="8" fillId="25" borderId="22" xfId="70" applyNumberFormat="1" applyFont="1" applyFill="1" applyBorder="1" applyAlignment="1">
      <alignment horizontal="center"/>
    </xf>
    <xf numFmtId="0" fontId="8" fillId="25" borderId="22" xfId="70" applyFont="1" applyFill="1" applyBorder="1" applyAlignment="1">
      <alignment horizontal="center"/>
    </xf>
    <xf numFmtId="3" fontId="8" fillId="25" borderId="0" xfId="70" applyNumberFormat="1" applyFont="1" applyFill="1" applyBorder="1" applyAlignment="1">
      <alignment horizontal="center"/>
    </xf>
    <xf numFmtId="0" fontId="20" fillId="26" borderId="16" xfId="70" applyFont="1" applyFill="1" applyBorder="1" applyAlignment="1">
      <alignment vertical="center"/>
    </xf>
    <xf numFmtId="0" fontId="56" fillId="26" borderId="16" xfId="70" applyFont="1" applyFill="1" applyBorder="1" applyAlignment="1">
      <alignment horizontal="center" vertical="center"/>
    </xf>
    <xf numFmtId="0" fontId="56" fillId="26" borderId="17" xfId="70" applyFont="1" applyFill="1" applyBorder="1" applyAlignment="1">
      <alignment horizontal="center" vertical="center"/>
    </xf>
    <xf numFmtId="0" fontId="20" fillId="25" borderId="0" xfId="70" applyFont="1" applyFill="1" applyBorder="1" applyAlignment="1">
      <alignment vertical="center"/>
    </xf>
    <xf numFmtId="0" fontId="56" fillId="25" borderId="0" xfId="70" applyFont="1" applyFill="1" applyBorder="1" applyAlignment="1">
      <alignment horizontal="center" vertical="center"/>
    </xf>
    <xf numFmtId="0" fontId="76" fillId="25" borderId="0" xfId="70" applyFont="1" applyFill="1"/>
    <xf numFmtId="0" fontId="76" fillId="0" borderId="0" xfId="70" applyFont="1" applyFill="1"/>
    <xf numFmtId="165" fontId="78" fillId="26" borderId="0" xfId="70" applyNumberFormat="1" applyFont="1" applyFill="1" applyBorder="1" applyAlignment="1">
      <alignment horizontal="right" vertical="center"/>
    </xf>
    <xf numFmtId="165" fontId="17" fillId="26" borderId="0" xfId="70" applyNumberFormat="1" applyFont="1" applyFill="1" applyBorder="1" applyAlignment="1">
      <alignment horizontal="right" vertical="center"/>
    </xf>
    <xf numFmtId="165" fontId="8" fillId="25" borderId="0" xfId="70" applyNumberFormat="1" applyFont="1" applyFill="1" applyBorder="1" applyAlignment="1">
      <alignment horizontal="right" vertical="center"/>
    </xf>
    <xf numFmtId="0" fontId="75" fillId="25" borderId="0" xfId="70" applyFont="1" applyFill="1" applyBorder="1" applyAlignment="1">
      <alignment horizontal="center" vertical="center"/>
    </xf>
    <xf numFmtId="165" fontId="78" fillId="25" borderId="0" xfId="70" applyNumberFormat="1" applyFont="1" applyFill="1" applyBorder="1" applyAlignment="1">
      <alignment horizontal="center" vertical="center"/>
    </xf>
    <xf numFmtId="165" fontId="75" fillId="26" borderId="0" xfId="70" applyNumberFormat="1" applyFont="1" applyFill="1" applyBorder="1" applyAlignment="1">
      <alignment horizontal="right" vertical="center" wrapText="1"/>
    </xf>
    <xf numFmtId="0" fontId="79" fillId="25" borderId="0" xfId="70" applyFont="1" applyFill="1" applyAlignment="1">
      <alignment vertical="center"/>
    </xf>
    <xf numFmtId="0" fontId="79" fillId="25" borderId="20" xfId="70" applyFont="1" applyFill="1" applyBorder="1" applyAlignment="1">
      <alignment vertical="center"/>
    </xf>
    <xf numFmtId="0" fontId="79" fillId="0" borderId="0" xfId="70" applyFont="1" applyFill="1" applyBorder="1" applyAlignment="1">
      <alignment vertical="center"/>
    </xf>
    <xf numFmtId="165" fontId="75" fillId="26" borderId="0" xfId="70" applyNumberFormat="1" applyFont="1" applyFill="1" applyBorder="1" applyAlignment="1">
      <alignment horizontal="right" vertical="center"/>
    </xf>
    <xf numFmtId="0" fontId="79" fillId="0" borderId="0" xfId="70" applyFont="1" applyFill="1" applyAlignment="1">
      <alignment vertical="center"/>
    </xf>
    <xf numFmtId="49" fontId="17" fillId="25" borderId="0" xfId="70" applyNumberFormat="1" applyFont="1" applyFill="1" applyBorder="1" applyAlignment="1">
      <alignment horizontal="left" indent="1"/>
    </xf>
    <xf numFmtId="165" fontId="8" fillId="25" borderId="0" xfId="70" applyNumberFormat="1" applyFont="1" applyFill="1" applyBorder="1" applyAlignment="1">
      <alignment horizontal="center" vertical="center"/>
    </xf>
    <xf numFmtId="49" fontId="78" fillId="25" borderId="0" xfId="70" applyNumberFormat="1" applyFont="1" applyFill="1" applyBorder="1" applyAlignment="1">
      <alignment horizontal="left" indent="1"/>
    </xf>
    <xf numFmtId="0" fontId="29" fillId="25" borderId="0" xfId="70" applyFont="1" applyFill="1"/>
    <xf numFmtId="0" fontId="29" fillId="25" borderId="20" xfId="70" applyFont="1" applyFill="1" applyBorder="1"/>
    <xf numFmtId="49" fontId="16" fillId="25" borderId="0" xfId="70" applyNumberFormat="1" applyFont="1" applyFill="1" applyBorder="1" applyAlignment="1">
      <alignment horizontal="left" indent="1"/>
    </xf>
    <xf numFmtId="0" fontId="29" fillId="0" borderId="0" xfId="70" applyFont="1" applyFill="1"/>
    <xf numFmtId="0" fontId="75" fillId="25" borderId="0" xfId="70" applyFont="1" applyFill="1"/>
    <xf numFmtId="0" fontId="75" fillId="25" borderId="20" xfId="70" applyFont="1" applyFill="1" applyBorder="1"/>
    <xf numFmtId="49" fontId="75" fillId="25" borderId="0" xfId="70" applyNumberFormat="1" applyFont="1" applyFill="1" applyBorder="1" applyAlignment="1">
      <alignment horizontal="left" indent="1"/>
    </xf>
    <xf numFmtId="0" fontId="75" fillId="0" borderId="0" xfId="70" applyFont="1" applyFill="1"/>
    <xf numFmtId="0" fontId="61" fillId="25" borderId="20" xfId="70" applyFont="1" applyFill="1" applyBorder="1"/>
    <xf numFmtId="0" fontId="60" fillId="25" borderId="0" xfId="70" applyFont="1" applyFill="1" applyBorder="1" applyAlignment="1">
      <alignment horizontal="left"/>
    </xf>
    <xf numFmtId="0" fontId="60" fillId="25" borderId="0" xfId="70" applyFont="1" applyFill="1" applyBorder="1" applyAlignment="1">
      <alignment horizontal="justify" vertical="center"/>
    </xf>
    <xf numFmtId="165" fontId="60" fillId="25" borderId="0" xfId="70" applyNumberFormat="1" applyFont="1" applyFill="1" applyBorder="1" applyAlignment="1">
      <alignment horizontal="center" vertical="center"/>
    </xf>
    <xf numFmtId="165" fontId="60" fillId="25" borderId="0" xfId="70" applyNumberFormat="1" applyFont="1" applyFill="1" applyBorder="1" applyAlignment="1">
      <alignment horizontal="right" vertical="center" wrapText="1"/>
    </xf>
    <xf numFmtId="0" fontId="19" fillId="29" borderId="20" xfId="70" applyFont="1" applyFill="1" applyBorder="1" applyAlignment="1">
      <alignment horizontal="center" vertical="center"/>
    </xf>
    <xf numFmtId="49" fontId="8" fillId="25" borderId="0" xfId="70" applyNumberFormat="1" applyFont="1" applyFill="1" applyBorder="1" applyAlignment="1">
      <alignment horizontal="center"/>
    </xf>
    <xf numFmtId="49" fontId="17" fillId="25" borderId="0" xfId="70" applyNumberFormat="1" applyFont="1" applyFill="1" applyBorder="1" applyAlignment="1">
      <alignment horizontal="center"/>
    </xf>
    <xf numFmtId="0" fontId="17" fillId="25" borderId="0" xfId="70" applyNumberFormat="1" applyFont="1" applyFill="1" applyBorder="1" applyAlignment="1">
      <alignment horizontal="center"/>
    </xf>
    <xf numFmtId="3" fontId="7" fillId="0" borderId="0" xfId="70" applyNumberFormat="1" applyAlignment="1">
      <alignment horizontal="center"/>
    </xf>
    <xf numFmtId="0" fontId="75" fillId="25" borderId="0" xfId="70" applyFont="1" applyFill="1" applyBorder="1" applyAlignment="1">
      <alignment horizontal="left"/>
    </xf>
    <xf numFmtId="0" fontId="35" fillId="25" borderId="0" xfId="70" applyFont="1" applyFill="1" applyAlignment="1">
      <alignment vertical="center"/>
    </xf>
    <xf numFmtId="0" fontId="35" fillId="25" borderId="20" xfId="70" applyFont="1" applyFill="1" applyBorder="1" applyAlignment="1">
      <alignment vertical="center"/>
    </xf>
    <xf numFmtId="0" fontId="75"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5" fillId="0" borderId="0" xfId="70" applyFont="1" applyAlignment="1">
      <alignment vertical="center"/>
    </xf>
    <xf numFmtId="0" fontId="35" fillId="26" borderId="0" xfId="70" applyFont="1" applyFill="1" applyBorder="1" applyAlignment="1">
      <alignment vertical="center"/>
    </xf>
    <xf numFmtId="0" fontId="37" fillId="26" borderId="0" xfId="70" applyFont="1" applyFill="1" applyBorder="1" applyAlignment="1">
      <alignment vertical="center"/>
    </xf>
    <xf numFmtId="0" fontId="35" fillId="0" borderId="0" xfId="70" applyFont="1" applyBorder="1" applyAlignment="1">
      <alignment vertical="center"/>
    </xf>
    <xf numFmtId="164" fontId="7" fillId="26" borderId="0" xfId="70" applyNumberFormat="1" applyFill="1" applyBorder="1"/>
    <xf numFmtId="0" fontId="18" fillId="25" borderId="0" xfId="70" applyFont="1" applyFill="1" applyBorder="1" applyAlignment="1">
      <alignment vertical="center"/>
    </xf>
    <xf numFmtId="0" fontId="9" fillId="25" borderId="0" xfId="70" applyFont="1" applyFill="1" applyBorder="1" applyAlignment="1">
      <alignment vertical="center"/>
    </xf>
    <xf numFmtId="0" fontId="35" fillId="25" borderId="20" xfId="70" applyFont="1" applyFill="1" applyBorder="1"/>
    <xf numFmtId="0" fontId="37" fillId="25" borderId="0" xfId="70" applyFont="1" applyFill="1" applyBorder="1"/>
    <xf numFmtId="3" fontId="17" fillId="25" borderId="0" xfId="70" applyNumberFormat="1" applyFont="1" applyFill="1" applyBorder="1"/>
    <xf numFmtId="0" fontId="14" fillId="25" borderId="0" xfId="70" applyFont="1" applyFill="1" applyAlignment="1"/>
    <xf numFmtId="0" fontId="14" fillId="25" borderId="20" xfId="70" applyFont="1" applyFill="1" applyBorder="1" applyAlignment="1"/>
    <xf numFmtId="0" fontId="14" fillId="0" borderId="0" xfId="70" applyFont="1" applyAlignment="1"/>
    <xf numFmtId="3" fontId="8" fillId="25" borderId="0" xfId="70" applyNumberFormat="1" applyFont="1" applyFill="1" applyBorder="1"/>
    <xf numFmtId="0" fontId="7" fillId="0" borderId="20" xfId="70" applyBorder="1"/>
    <xf numFmtId="0" fontId="21" fillId="25" borderId="0" xfId="70" applyFont="1" applyFill="1" applyBorder="1" applyAlignment="1">
      <alignment vertical="center"/>
    </xf>
    <xf numFmtId="0" fontId="17" fillId="25" borderId="0" xfId="70" applyFont="1" applyFill="1" applyBorder="1" applyAlignment="1">
      <alignment horizontal="left" vertical="center"/>
    </xf>
    <xf numFmtId="0" fontId="19" fillId="37" borderId="20" xfId="70" applyFont="1" applyFill="1" applyBorder="1" applyAlignment="1">
      <alignment horizontal="center" vertical="center"/>
    </xf>
    <xf numFmtId="0" fontId="16" fillId="24" borderId="0" xfId="40" applyFont="1" applyFill="1" applyBorder="1" applyAlignment="1">
      <alignment horizontal="left" indent="2"/>
    </xf>
    <xf numFmtId="0" fontId="16" fillId="25" borderId="18" xfId="70" applyFont="1" applyFill="1" applyBorder="1" applyAlignment="1">
      <alignment horizontal="right"/>
    </xf>
    <xf numFmtId="0" fontId="34"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7" fillId="25" borderId="0" xfId="70" applyNumberFormat="1" applyFont="1" applyFill="1" applyBorder="1" applyAlignment="1">
      <alignment horizontal="left"/>
    </xf>
    <xf numFmtId="3" fontId="7" fillId="0" borderId="0" xfId="70" applyNumberFormat="1" applyFill="1" applyAlignment="1">
      <alignment horizontal="center"/>
    </xf>
    <xf numFmtId="3" fontId="16" fillId="26" borderId="0" xfId="40" applyNumberFormat="1" applyFont="1" applyFill="1" applyBorder="1" applyAlignment="1">
      <alignment horizontal="right" wrapText="1"/>
    </xf>
    <xf numFmtId="3" fontId="14" fillId="26" borderId="10" xfId="70" applyNumberFormat="1" applyFont="1" applyFill="1" applyBorder="1" applyAlignment="1">
      <alignment horizontal="center"/>
    </xf>
    <xf numFmtId="3" fontId="7" fillId="26" borderId="0" xfId="70" applyNumberFormat="1" applyFill="1" applyBorder="1" applyAlignment="1">
      <alignment horizontal="center"/>
    </xf>
    <xf numFmtId="164" fontId="75" fillId="26" borderId="0" xfId="40" applyNumberFormat="1" applyFont="1" applyFill="1" applyBorder="1" applyAlignment="1">
      <alignment horizontal="right" indent="1"/>
    </xf>
    <xf numFmtId="0" fontId="76" fillId="26" borderId="0" xfId="70" applyFont="1" applyFill="1"/>
    <xf numFmtId="165" fontId="76" fillId="26" borderId="0" xfId="70" applyNumberFormat="1" applyFont="1" applyFill="1" applyBorder="1" applyAlignment="1">
      <alignment horizontal="center" vertical="center"/>
    </xf>
    <xf numFmtId="165" fontId="7" fillId="26" borderId="0" xfId="70" applyNumberFormat="1" applyFont="1" applyFill="1" applyBorder="1" applyAlignment="1">
      <alignment horizontal="center" vertical="center"/>
    </xf>
    <xf numFmtId="0" fontId="79" fillId="26" borderId="0" xfId="70" applyFont="1" applyFill="1" applyAlignment="1">
      <alignment vertical="center"/>
    </xf>
    <xf numFmtId="165" fontId="29" fillId="26" borderId="0" xfId="70" applyNumberFormat="1" applyFont="1" applyFill="1" applyBorder="1" applyAlignment="1">
      <alignment horizontal="center" vertical="center"/>
    </xf>
    <xf numFmtId="165" fontId="75" fillId="26" borderId="0" xfId="70" applyNumberFormat="1" applyFont="1" applyFill="1" applyBorder="1" applyAlignment="1">
      <alignment horizontal="center" vertical="center"/>
    </xf>
    <xf numFmtId="0" fontId="17" fillId="26" borderId="0" xfId="70" applyNumberFormat="1" applyFont="1" applyFill="1" applyBorder="1" applyAlignment="1">
      <alignment horizontal="right"/>
    </xf>
    <xf numFmtId="164" fontId="7" fillId="0" borderId="0" xfId="70" applyNumberFormat="1"/>
    <xf numFmtId="0" fontId="16" fillId="25" borderId="59" xfId="62" applyFont="1" applyFill="1" applyBorder="1" applyAlignment="1">
      <alignment horizontal="center"/>
    </xf>
    <xf numFmtId="0" fontId="16" fillId="25" borderId="11" xfId="0" applyFont="1" applyFill="1" applyBorder="1" applyAlignment="1">
      <alignment horizontal="center"/>
    </xf>
    <xf numFmtId="0" fontId="29" fillId="26" borderId="0" xfId="62" applyFont="1" applyFill="1" applyBorder="1"/>
    <xf numFmtId="3" fontId="17" fillId="26" borderId="0" xfId="62" applyNumberFormat="1" applyFont="1" applyFill="1" applyBorder="1" applyAlignment="1">
      <alignment horizontal="right" indent="2"/>
    </xf>
    <xf numFmtId="0" fontId="61" fillId="26" borderId="0" xfId="62" applyFont="1" applyFill="1" applyBorder="1" applyAlignment="1"/>
    <xf numFmtId="0" fontId="18" fillId="26" borderId="0" xfId="62" applyFont="1" applyFill="1" applyBorder="1"/>
    <xf numFmtId="0" fontId="17" fillId="26" borderId="0" xfId="0" applyFont="1" applyFill="1" applyBorder="1" applyAlignment="1">
      <alignment horizontal="left"/>
    </xf>
    <xf numFmtId="0" fontId="21" fillId="26" borderId="0" xfId="70" applyFont="1" applyFill="1" applyBorder="1" applyAlignment="1">
      <alignment horizontal="left"/>
    </xf>
    <xf numFmtId="0" fontId="75" fillId="25" borderId="0" xfId="70" applyFont="1" applyFill="1" applyBorder="1" applyAlignment="1"/>
    <xf numFmtId="167" fontId="35" fillId="0" borderId="0" xfId="70" applyNumberFormat="1" applyFont="1" applyBorder="1" applyAlignment="1">
      <alignment vertical="center"/>
    </xf>
    <xf numFmtId="0" fontId="75" fillId="25" borderId="20" xfId="70" applyFont="1" applyFill="1" applyBorder="1" applyAlignment="1">
      <alignment horizontal="left" indent="1"/>
    </xf>
    <xf numFmtId="0" fontId="7" fillId="43" borderId="0" xfId="70" applyFill="1" applyBorder="1"/>
    <xf numFmtId="0" fontId="17" fillId="43" borderId="0" xfId="70" applyFont="1" applyFill="1" applyBorder="1"/>
    <xf numFmtId="164" fontId="17" fillId="44" borderId="0" xfId="40" applyNumberFormat="1" applyFont="1" applyFill="1" applyBorder="1" applyAlignment="1">
      <alignment horizontal="center" wrapText="1"/>
    </xf>
    <xf numFmtId="0" fontId="10" fillId="43" borderId="0" xfId="70" applyFont="1" applyFill="1" applyBorder="1"/>
    <xf numFmtId="0" fontId="7" fillId="34" borderId="0" xfId="70" applyFill="1" applyBorder="1"/>
    <xf numFmtId="164" fontId="7" fillId="34" borderId="0" xfId="70" applyNumberFormat="1" applyFill="1" applyBorder="1"/>
    <xf numFmtId="0" fontId="21" fillId="34" borderId="0" xfId="70" applyFont="1" applyFill="1" applyBorder="1" applyAlignment="1">
      <alignment horizontal="right"/>
    </xf>
    <xf numFmtId="0" fontId="10" fillId="34" borderId="0" xfId="70" applyFont="1" applyFill="1" applyBorder="1"/>
    <xf numFmtId="0" fontId="108" fillId="0" borderId="0" xfId="70" applyFont="1" applyBorder="1" applyAlignment="1">
      <alignment vertical="center"/>
    </xf>
    <xf numFmtId="0" fontId="108" fillId="0" borderId="0" xfId="70" applyFont="1" applyBorder="1"/>
    <xf numFmtId="0" fontId="109" fillId="0" borderId="0" xfId="70" applyFont="1" applyBorder="1" applyAlignment="1">
      <alignment wrapText="1"/>
    </xf>
    <xf numFmtId="0" fontId="108" fillId="0" borderId="0" xfId="70" applyFont="1"/>
    <xf numFmtId="167" fontId="108" fillId="0" borderId="0" xfId="70" applyNumberFormat="1" applyFont="1" applyBorder="1" applyAlignment="1">
      <alignment vertical="center"/>
    </xf>
    <xf numFmtId="165" fontId="108" fillId="0" borderId="0" xfId="70" applyNumberFormat="1" applyFont="1" applyBorder="1" applyAlignment="1">
      <alignment vertical="center"/>
    </xf>
    <xf numFmtId="0" fontId="7" fillId="0" borderId="0" xfId="70" applyFill="1" applyAlignment="1">
      <alignment vertical="center"/>
    </xf>
    <xf numFmtId="0" fontId="7" fillId="0" borderId="20" xfId="70" applyFill="1" applyBorder="1" applyAlignment="1">
      <alignment vertical="center"/>
    </xf>
    <xf numFmtId="0" fontId="7" fillId="0" borderId="0" xfId="70" applyFill="1" applyBorder="1" applyAlignment="1">
      <alignment vertical="center"/>
    </xf>
    <xf numFmtId="0" fontId="108" fillId="0" borderId="0" xfId="70" applyFont="1" applyFill="1" applyBorder="1" applyAlignment="1">
      <alignment vertical="center"/>
    </xf>
    <xf numFmtId="0" fontId="7" fillId="26" borderId="0" xfId="70" applyFill="1" applyAlignment="1">
      <alignment vertical="center"/>
    </xf>
    <xf numFmtId="0" fontId="16" fillId="26" borderId="11" xfId="62" applyFont="1" applyFill="1" applyBorder="1" applyAlignment="1">
      <alignment horizontal="center" vertical="center"/>
    </xf>
    <xf numFmtId="0" fontId="35" fillId="0" borderId="0" xfId="70" applyFont="1" applyFill="1"/>
    <xf numFmtId="0" fontId="110" fillId="45" borderId="0" xfId="70" applyFont="1" applyFill="1" applyBorder="1"/>
    <xf numFmtId="0" fontId="110" fillId="45" borderId="0" xfId="70" applyFont="1" applyFill="1" applyBorder="1" applyAlignment="1">
      <alignment vertical="center"/>
    </xf>
    <xf numFmtId="167" fontId="75" fillId="26" borderId="0" xfId="59" applyNumberFormat="1" applyFont="1" applyFill="1" applyBorder="1" applyAlignment="1">
      <alignment horizontal="right"/>
    </xf>
    <xf numFmtId="167" fontId="17" fillId="26" borderId="0" xfId="59" applyNumberFormat="1" applyFont="1" applyFill="1" applyBorder="1" applyAlignment="1">
      <alignment horizontal="right"/>
    </xf>
    <xf numFmtId="167" fontId="17" fillId="26" borderId="0" xfId="59" applyNumberFormat="1" applyFont="1" applyFill="1" applyBorder="1" applyAlignment="1">
      <alignment horizontal="right" indent="1"/>
    </xf>
    <xf numFmtId="0" fontId="16" fillId="25" borderId="11" xfId="70" applyFont="1" applyFill="1" applyBorder="1" applyAlignment="1">
      <alignment horizontal="center"/>
    </xf>
    <xf numFmtId="2" fontId="14" fillId="26" borderId="0" xfId="62" applyNumberFormat="1" applyFont="1" applyFill="1" applyBorder="1" applyAlignment="1">
      <alignment horizontal="left" indent="1"/>
    </xf>
    <xf numFmtId="0" fontId="21" fillId="25" borderId="0" xfId="70" applyFont="1" applyFill="1" applyBorder="1" applyAlignment="1">
      <alignment horizontal="right"/>
    </xf>
    <xf numFmtId="0" fontId="7" fillId="25" borderId="20" xfId="70" applyFill="1" applyBorder="1" applyAlignment="1"/>
    <xf numFmtId="0" fontId="17" fillId="24" borderId="0" xfId="61" applyFont="1" applyFill="1" applyBorder="1" applyAlignment="1">
      <alignment horizontal="left"/>
    </xf>
    <xf numFmtId="0" fontId="99" fillId="27" borderId="0" xfId="61" applyFont="1" applyFill="1" applyBorder="1" applyAlignment="1">
      <alignment horizontal="left"/>
    </xf>
    <xf numFmtId="0" fontId="17" fillId="24" borderId="0" xfId="61" applyFont="1" applyFill="1" applyBorder="1" applyAlignment="1"/>
    <xf numFmtId="0" fontId="16" fillId="24" borderId="0" xfId="40" applyFont="1" applyFill="1" applyBorder="1" applyAlignment="1" applyProtection="1">
      <alignment horizontal="left" indent="1"/>
    </xf>
    <xf numFmtId="0" fontId="21" fillId="24" borderId="0" xfId="40" applyFont="1" applyFill="1" applyBorder="1" applyAlignment="1" applyProtection="1">
      <alignment horizontal="left" indent="1"/>
    </xf>
    <xf numFmtId="168" fontId="17" fillId="24" borderId="0" xfId="40" applyNumberFormat="1" applyFont="1" applyFill="1" applyBorder="1" applyAlignment="1" applyProtection="1">
      <alignment horizontal="right" wrapText="1"/>
    </xf>
    <xf numFmtId="0" fontId="16" fillId="24" borderId="0" xfId="40" applyFont="1" applyFill="1" applyBorder="1" applyProtection="1"/>
    <xf numFmtId="0" fontId="17" fillId="24" borderId="0" xfId="40" applyFont="1" applyFill="1" applyBorder="1" applyProtection="1"/>
    <xf numFmtId="0" fontId="75" fillId="24" borderId="0" xfId="40" applyFont="1" applyFill="1" applyBorder="1" applyProtection="1"/>
    <xf numFmtId="0" fontId="16" fillId="24" borderId="0" xfId="40" applyFont="1" applyFill="1" applyBorder="1" applyAlignment="1" applyProtection="1">
      <alignment horizontal="left"/>
    </xf>
    <xf numFmtId="0" fontId="75" fillId="43" borderId="0" xfId="70" applyFont="1" applyFill="1" applyBorder="1" applyAlignment="1">
      <alignment horizontal="right"/>
    </xf>
    <xf numFmtId="167" fontId="75" fillId="25" borderId="0" xfId="59" applyNumberFormat="1" applyFont="1" applyFill="1" applyBorder="1" applyAlignment="1">
      <alignment horizontal="right" indent="1"/>
    </xf>
    <xf numFmtId="170" fontId="16" fillId="25" borderId="11" xfId="70" applyNumberFormat="1" applyFont="1" applyFill="1" applyBorder="1" applyAlignment="1">
      <alignment horizontal="center"/>
    </xf>
    <xf numFmtId="171" fontId="21" fillId="26" borderId="0" xfId="40" applyNumberFormat="1" applyFont="1" applyFill="1" applyBorder="1" applyAlignment="1">
      <alignment horizontal="right" wrapText="1"/>
    </xf>
    <xf numFmtId="171" fontId="21" fillId="25" borderId="0" xfId="40" applyNumberFormat="1" applyFont="1" applyFill="1" applyBorder="1" applyAlignment="1">
      <alignment horizontal="right" wrapText="1"/>
    </xf>
    <xf numFmtId="0" fontId="16" fillId="25" borderId="11" xfId="70" applyFont="1" applyFill="1" applyBorder="1" applyAlignment="1" applyProtection="1">
      <alignment horizontal="center"/>
    </xf>
    <xf numFmtId="0" fontId="16" fillId="25" borderId="12" xfId="70" applyFont="1" applyFill="1" applyBorder="1" applyAlignment="1" applyProtection="1">
      <alignment horizontal="center"/>
    </xf>
    <xf numFmtId="165" fontId="17" fillId="27" borderId="0" xfId="40" applyNumberFormat="1" applyFont="1" applyFill="1" applyBorder="1" applyAlignment="1">
      <alignment horizontal="right" wrapText="1" indent="1"/>
    </xf>
    <xf numFmtId="0" fontId="52" fillId="25" borderId="0" xfId="70" applyFont="1" applyFill="1" applyAlignment="1"/>
    <xf numFmtId="0" fontId="52" fillId="0" borderId="0" xfId="70" applyFont="1" applyBorder="1" applyAlignment="1"/>
    <xf numFmtId="0" fontId="10" fillId="25" borderId="0" xfId="70" applyFont="1" applyFill="1" applyBorder="1" applyAlignment="1"/>
    <xf numFmtId="0" fontId="52" fillId="0" borderId="0" xfId="70" applyFont="1" applyAlignment="1"/>
    <xf numFmtId="167" fontId="8" fillId="26" borderId="0" xfId="70" applyNumberFormat="1" applyFont="1" applyFill="1" applyBorder="1" applyAlignment="1">
      <alignment horizontal="right" indent="3"/>
    </xf>
    <xf numFmtId="167" fontId="99"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5" fillId="0" borderId="0" xfId="70" applyNumberFormat="1" applyFont="1" applyBorder="1" applyAlignment="1">
      <alignment vertical="center"/>
    </xf>
    <xf numFmtId="165" fontId="35" fillId="0" borderId="0" xfId="70" applyNumberFormat="1" applyFont="1" applyBorder="1" applyAlignment="1">
      <alignment vertical="center"/>
    </xf>
    <xf numFmtId="0" fontId="17" fillId="0" borderId="0" xfId="0" applyFont="1" applyAlignment="1">
      <alignment readingOrder="2"/>
    </xf>
    <xf numFmtId="0" fontId="17" fillId="24" borderId="0" xfId="40" applyFont="1" applyFill="1" applyBorder="1"/>
    <xf numFmtId="0" fontId="17" fillId="35" borderId="0" xfId="62" applyFont="1" applyFill="1" applyAlignment="1">
      <alignment vertical="center" wrapText="1"/>
    </xf>
    <xf numFmtId="0" fontId="95" fillId="37" borderId="0" xfId="62" applyFont="1" applyFill="1" applyBorder="1" applyAlignment="1">
      <alignment vertical="center"/>
    </xf>
    <xf numFmtId="0" fontId="8" fillId="35" borderId="0" xfId="62" applyFont="1" applyFill="1" applyAlignment="1">
      <alignment horizontal="left" vertical="center"/>
    </xf>
    <xf numFmtId="0" fontId="15" fillId="35" borderId="0" xfId="62" applyFont="1" applyFill="1" applyBorder="1" applyAlignment="1">
      <alignment horizontal="right" vertical="top" wrapText="1"/>
    </xf>
    <xf numFmtId="0" fontId="14" fillId="31" borderId="0" xfId="62" applyFont="1" applyFill="1" applyBorder="1" applyAlignment="1">
      <alignment horizontal="right"/>
    </xf>
    <xf numFmtId="0" fontId="15" fillId="35" borderId="38" xfId="62" applyFont="1" applyFill="1" applyBorder="1" applyAlignment="1">
      <alignment horizontal="right" vertical="top" wrapText="1"/>
    </xf>
    <xf numFmtId="0" fontId="16" fillId="35" borderId="0" xfId="62" applyFont="1" applyFill="1" applyBorder="1" applyAlignment="1">
      <alignment horizontal="right" vertical="center"/>
    </xf>
    <xf numFmtId="0" fontId="17" fillId="35" borderId="0" xfId="62" applyFont="1" applyFill="1" applyBorder="1" applyAlignment="1">
      <alignment horizontal="right" vertical="center" wrapText="1"/>
    </xf>
    <xf numFmtId="0" fontId="16" fillId="35" borderId="0" xfId="62" applyFont="1" applyFill="1" applyBorder="1" applyAlignment="1">
      <alignment horizontal="right" vertical="center" wrapText="1"/>
    </xf>
    <xf numFmtId="0" fontId="17" fillId="35" borderId="0" xfId="62" applyFont="1" applyFill="1" applyBorder="1" applyAlignment="1">
      <alignment horizontal="right" vertical="top" wrapText="1"/>
    </xf>
    <xf numFmtId="0" fontId="17" fillId="35" borderId="0" xfId="62" applyFont="1" applyFill="1" applyBorder="1" applyAlignment="1">
      <alignment horizontal="right" vertical="center"/>
    </xf>
    <xf numFmtId="0" fontId="17" fillId="35" borderId="0" xfId="62" applyFont="1" applyFill="1" applyBorder="1" applyAlignment="1">
      <alignment horizontal="right"/>
    </xf>
    <xf numFmtId="0" fontId="17" fillId="35" borderId="0" xfId="62" applyFont="1" applyFill="1" applyBorder="1" applyAlignment="1">
      <alignment horizontal="right" wrapText="1"/>
    </xf>
    <xf numFmtId="0" fontId="17" fillId="35" borderId="38" xfId="62" applyFont="1" applyFill="1" applyBorder="1" applyAlignment="1">
      <alignment horizontal="right"/>
    </xf>
    <xf numFmtId="0" fontId="7" fillId="35" borderId="0" xfId="62" applyFill="1" applyBorder="1" applyAlignment="1">
      <alignment horizontal="right" vertical="center"/>
    </xf>
    <xf numFmtId="0" fontId="16" fillId="0" borderId="11" xfId="0" applyFont="1" applyFill="1" applyBorder="1" applyAlignment="1">
      <alignment horizontal="center"/>
    </xf>
    <xf numFmtId="164" fontId="7" fillId="0" borderId="0" xfId="70" applyNumberFormat="1" applyFill="1"/>
    <xf numFmtId="165" fontId="7" fillId="0" borderId="0" xfId="70" applyNumberFormat="1" applyFill="1" applyAlignment="1">
      <alignment vertical="center"/>
    </xf>
    <xf numFmtId="0" fontId="61" fillId="0" borderId="0" xfId="70" applyFont="1" applyFill="1"/>
    <xf numFmtId="166" fontId="7" fillId="0" borderId="0" xfId="70" applyNumberFormat="1" applyFill="1"/>
    <xf numFmtId="0" fontId="21" fillId="24" borderId="19" xfId="61" applyFont="1" applyFill="1" applyBorder="1" applyAlignment="1">
      <alignment horizontal="left" wrapText="1"/>
    </xf>
    <xf numFmtId="0" fontId="16" fillId="26" borderId="12" xfId="70" applyFont="1" applyFill="1" applyBorder="1" applyAlignment="1">
      <alignment horizontal="center"/>
    </xf>
    <xf numFmtId="0" fontId="16" fillId="25" borderId="12" xfId="51" applyFont="1" applyFill="1" applyBorder="1" applyAlignment="1">
      <alignment horizontal="center" vertical="center"/>
    </xf>
    <xf numFmtId="0" fontId="7" fillId="26" borderId="0" xfId="52" applyFill="1" applyBorder="1"/>
    <xf numFmtId="0" fontId="16" fillId="25" borderId="0" xfId="52" applyFont="1" applyFill="1" applyBorder="1" applyAlignment="1">
      <alignment horizontal="left"/>
    </xf>
    <xf numFmtId="0" fontId="100" fillId="25" borderId="0" xfId="52" applyFont="1" applyFill="1" applyBorder="1" applyAlignment="1">
      <alignment horizontal="left"/>
    </xf>
    <xf numFmtId="0" fontId="16" fillId="25" borderId="0" xfId="51" applyFont="1" applyFill="1" applyBorder="1" applyAlignment="1">
      <alignment horizontal="right"/>
    </xf>
    <xf numFmtId="0" fontId="0" fillId="26" borderId="22" xfId="51" applyFont="1" applyFill="1" applyBorder="1"/>
    <xf numFmtId="0" fontId="14" fillId="25" borderId="22" xfId="51" applyFont="1" applyFill="1" applyBorder="1" applyAlignment="1">
      <alignment horizontal="left"/>
    </xf>
    <xf numFmtId="0" fontId="46" fillId="25" borderId="22" xfId="51" applyFont="1" applyFill="1" applyBorder="1" applyAlignment="1">
      <alignment horizontal="left"/>
    </xf>
    <xf numFmtId="0" fontId="0" fillId="0" borderId="22" xfId="51" applyFont="1" applyBorder="1"/>
    <xf numFmtId="0" fontId="21" fillId="0" borderId="0" xfId="51" applyFont="1" applyBorder="1" applyAlignment="1">
      <alignment vertical="top"/>
    </xf>
    <xf numFmtId="0" fontId="10" fillId="25" borderId="0" xfId="51" applyFont="1" applyFill="1" applyBorder="1"/>
    <xf numFmtId="0" fontId="16" fillId="25" borderId="11" xfId="51" applyFont="1" applyFill="1" applyBorder="1" applyAlignment="1">
      <alignment horizontal="center" vertical="center"/>
    </xf>
    <xf numFmtId="0" fontId="16" fillId="25" borderId="0" xfId="51" applyFont="1" applyFill="1" applyBorder="1" applyAlignment="1">
      <alignment horizontal="center" vertical="center"/>
    </xf>
    <xf numFmtId="49" fontId="16" fillId="25" borderId="0" xfId="51" applyNumberFormat="1" applyFont="1" applyFill="1" applyBorder="1" applyAlignment="1">
      <alignment horizontal="center" vertical="center" wrapText="1"/>
    </xf>
    <xf numFmtId="0" fontId="14" fillId="26" borderId="0" xfId="51" applyFont="1" applyFill="1" applyBorder="1" applyAlignment="1">
      <alignment horizontal="center"/>
    </xf>
    <xf numFmtId="0" fontId="21" fillId="25" borderId="0" xfId="51" applyFont="1" applyFill="1" applyBorder="1" applyAlignment="1">
      <alignment horizontal="center"/>
    </xf>
    <xf numFmtId="1" fontId="21" fillId="25" borderId="10" xfId="51" applyNumberFormat="1" applyFont="1" applyFill="1" applyBorder="1" applyAlignment="1">
      <alignment horizontal="center"/>
    </xf>
    <xf numFmtId="3" fontId="21" fillId="24" borderId="0" xfId="61" applyNumberFormat="1" applyFont="1" applyFill="1" applyBorder="1" applyAlignment="1">
      <alignment horizontal="center" wrapText="1"/>
    </xf>
    <xf numFmtId="0" fontId="14" fillId="25" borderId="19" xfId="51" applyFont="1" applyFill="1" applyBorder="1" applyAlignment="1">
      <alignment horizontal="center"/>
    </xf>
    <xf numFmtId="0" fontId="14" fillId="25" borderId="0" xfId="51" applyFont="1" applyFill="1" applyAlignment="1">
      <alignment horizontal="center"/>
    </xf>
    <xf numFmtId="0" fontId="14" fillId="0" borderId="0" xfId="51" applyFont="1" applyAlignment="1">
      <alignment horizontal="center"/>
    </xf>
    <xf numFmtId="165" fontId="17" fillId="27" borderId="0" xfId="61" applyNumberFormat="1" applyFont="1" applyFill="1" applyBorder="1" applyAlignment="1">
      <alignment horizontal="center" wrapText="1"/>
    </xf>
    <xf numFmtId="165" fontId="16" fillId="27" borderId="0" xfId="61" applyNumberFormat="1" applyFont="1" applyFill="1" applyBorder="1" applyAlignment="1">
      <alignment horizontal="center" wrapText="1"/>
    </xf>
    <xf numFmtId="0" fontId="16" fillId="39" borderId="0" xfId="61" applyFont="1" applyFill="1" applyBorder="1" applyAlignment="1">
      <alignment horizontal="left"/>
    </xf>
    <xf numFmtId="167" fontId="13" fillId="34" borderId="0" xfId="70" applyNumberFormat="1" applyFont="1" applyFill="1" applyBorder="1" applyAlignment="1">
      <alignment horizontal="right" indent="3"/>
    </xf>
    <xf numFmtId="4" fontId="16" fillId="39" borderId="0" xfId="61" applyNumberFormat="1" applyFont="1" applyFill="1" applyBorder="1" applyAlignment="1">
      <alignment horizontal="right" wrapText="1" indent="4"/>
    </xf>
    <xf numFmtId="4" fontId="99"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1" fillId="0" borderId="0" xfId="70" applyNumberFormat="1" applyFont="1" applyFill="1"/>
    <xf numFmtId="0" fontId="16" fillId="25" borderId="52" xfId="70" applyFont="1" applyFill="1" applyBorder="1" applyAlignment="1">
      <alignment horizontal="center"/>
    </xf>
    <xf numFmtId="0" fontId="16" fillId="25" borderId="11" xfId="70" applyFont="1" applyFill="1" applyBorder="1" applyAlignment="1">
      <alignment horizontal="center"/>
    </xf>
    <xf numFmtId="0" fontId="46" fillId="0" borderId="0" xfId="70" applyFont="1" applyProtection="1">
      <protection locked="0"/>
    </xf>
    <xf numFmtId="0" fontId="13" fillId="24" borderId="0" xfId="66" applyFont="1" applyFill="1" applyBorder="1" applyAlignment="1">
      <alignment horizontal="left" vertical="center"/>
    </xf>
    <xf numFmtId="0" fontId="48" fillId="25" borderId="0" xfId="63" applyFont="1" applyFill="1" applyBorder="1" applyAlignment="1">
      <alignment horizontal="left" vertical="center" wrapText="1"/>
    </xf>
    <xf numFmtId="0" fontId="17" fillId="25" borderId="0" xfId="70" applyFont="1" applyFill="1" applyBorder="1" applyAlignment="1">
      <alignment vertical="center"/>
    </xf>
    <xf numFmtId="4" fontId="8" fillId="25" borderId="0" xfId="63" applyNumberFormat="1" applyFont="1" applyFill="1" applyBorder="1" applyAlignment="1">
      <alignment horizontal="left" vertical="center" wrapText="1"/>
    </xf>
    <xf numFmtId="0" fontId="8" fillId="26" borderId="0" xfId="70" applyFont="1" applyFill="1" applyBorder="1" applyAlignment="1">
      <alignment vertical="center" wrapText="1"/>
    </xf>
    <xf numFmtId="0" fontId="8" fillId="25" borderId="0" xfId="70" applyFont="1" applyFill="1" applyBorder="1" applyAlignment="1">
      <alignment vertical="center" wrapText="1"/>
    </xf>
    <xf numFmtId="0" fontId="46" fillId="25" borderId="0" xfId="70" applyFont="1" applyFill="1" applyAlignment="1">
      <alignment vertical="center"/>
    </xf>
    <xf numFmtId="0" fontId="46" fillId="25" borderId="20" xfId="70" applyFont="1" applyFill="1" applyBorder="1" applyAlignment="1">
      <alignment vertical="center"/>
    </xf>
    <xf numFmtId="0" fontId="13" fillId="25" borderId="0" xfId="63" applyFont="1" applyFill="1" applyBorder="1" applyAlignment="1">
      <alignment horizontal="left" vertical="center" wrapText="1"/>
    </xf>
    <xf numFmtId="0" fontId="46" fillId="0" borderId="0" xfId="70" applyFont="1" applyAlignment="1">
      <alignment vertical="center"/>
    </xf>
    <xf numFmtId="0" fontId="13" fillId="24" borderId="0" xfId="40" applyFont="1" applyFill="1" applyBorder="1" applyAlignment="1">
      <alignment horizontal="left" vertical="center"/>
    </xf>
    <xf numFmtId="0" fontId="8" fillId="25" borderId="0" xfId="70" applyFont="1" applyFill="1" applyAlignment="1">
      <alignment vertical="center"/>
    </xf>
    <xf numFmtId="0" fontId="8" fillId="25" borderId="20" xfId="70" applyFont="1" applyFill="1" applyBorder="1" applyAlignment="1">
      <alignment vertical="center"/>
    </xf>
    <xf numFmtId="0" fontId="8" fillId="25" borderId="0" xfId="70" applyFont="1" applyFill="1" applyBorder="1" applyAlignment="1">
      <alignment vertical="center"/>
    </xf>
    <xf numFmtId="0" fontId="8" fillId="0" borderId="0" xfId="70" applyFont="1" applyAlignment="1">
      <alignment vertical="center"/>
    </xf>
    <xf numFmtId="0" fontId="13" fillId="27" borderId="0" xfId="40" applyFont="1" applyFill="1" applyBorder="1" applyAlignment="1">
      <alignment vertical="center"/>
    </xf>
    <xf numFmtId="4" fontId="8" fillId="26" borderId="0" xfId="63" applyNumberFormat="1" applyFont="1" applyFill="1" applyBorder="1" applyAlignment="1">
      <alignment horizontal="left" vertical="center" wrapText="1"/>
    </xf>
    <xf numFmtId="0" fontId="13" fillId="27" borderId="0" xfId="66" applyFont="1" applyFill="1" applyBorder="1" applyAlignment="1">
      <alignment horizontal="left" vertical="center"/>
    </xf>
    <xf numFmtId="0" fontId="8" fillId="26" borderId="0" xfId="70" applyFont="1" applyFill="1" applyAlignment="1">
      <alignment vertical="center" wrapText="1"/>
    </xf>
    <xf numFmtId="0" fontId="8" fillId="26" borderId="0" xfId="63" applyFont="1" applyFill="1" applyBorder="1" applyAlignment="1">
      <alignment horizontal="left" vertical="center" wrapText="1"/>
    </xf>
    <xf numFmtId="0" fontId="8" fillId="26" borderId="0" xfId="70" quotePrefix="1" applyFont="1" applyFill="1" applyBorder="1" applyAlignment="1">
      <alignment vertical="center" wrapText="1"/>
    </xf>
    <xf numFmtId="0" fontId="8" fillId="25" borderId="0" xfId="70" quotePrefix="1" applyFont="1" applyFill="1" applyBorder="1" applyAlignment="1">
      <alignment vertical="center" wrapText="1"/>
    </xf>
    <xf numFmtId="0" fontId="17" fillId="39" borderId="0" xfId="61" applyFont="1" applyFill="1" applyBorder="1" applyAlignment="1">
      <alignment horizontal="left" indent="1"/>
    </xf>
    <xf numFmtId="3" fontId="21" fillId="39" borderId="0" xfId="61" applyNumberFormat="1" applyFont="1" applyFill="1" applyBorder="1" applyAlignment="1">
      <alignment horizontal="center" wrapText="1"/>
    </xf>
    <xf numFmtId="0" fontId="17" fillId="39" borderId="0" xfId="61" applyFont="1" applyFill="1" applyBorder="1" applyAlignment="1"/>
    <xf numFmtId="0" fontId="46" fillId="25" borderId="0" xfId="70" applyFont="1" applyFill="1" applyProtection="1">
      <protection locked="0"/>
    </xf>
    <xf numFmtId="0" fontId="16" fillId="26" borderId="62" xfId="70" applyFont="1" applyFill="1" applyBorder="1" applyAlignment="1"/>
    <xf numFmtId="0" fontId="7" fillId="26" borderId="0" xfId="62" applyFill="1"/>
    <xf numFmtId="0" fontId="50" fillId="26" borderId="0" xfId="62" applyFont="1" applyFill="1"/>
    <xf numFmtId="0" fontId="46" fillId="25" borderId="19" xfId="70" applyFont="1" applyFill="1" applyBorder="1" applyProtection="1">
      <protection locked="0"/>
    </xf>
    <xf numFmtId="0" fontId="46" fillId="25" borderId="0" xfId="70" applyFont="1" applyFill="1" applyBorder="1" applyProtection="1">
      <protection locked="0"/>
    </xf>
    <xf numFmtId="0" fontId="21" fillId="24" borderId="0" xfId="40" applyFont="1" applyFill="1" applyBorder="1" applyProtection="1">
      <protection locked="0"/>
    </xf>
    <xf numFmtId="0" fontId="17" fillId="24" borderId="0" xfId="40" applyFont="1" applyFill="1" applyBorder="1" applyProtection="1">
      <protection locked="0"/>
    </xf>
    <xf numFmtId="167" fontId="17" fillId="25" borderId="0" xfId="70" applyNumberFormat="1" applyFont="1" applyFill="1" applyBorder="1" applyAlignment="1" applyProtection="1">
      <alignment horizontal="right"/>
      <protection locked="0"/>
    </xf>
    <xf numFmtId="0" fontId="11" fillId="25" borderId="0" xfId="70" applyFont="1" applyFill="1" applyBorder="1" applyProtection="1">
      <protection locked="0"/>
    </xf>
    <xf numFmtId="0" fontId="14" fillId="25" borderId="0" xfId="0" applyFont="1" applyFill="1" applyBorder="1" applyAlignment="1">
      <alignment horizontal="left" vertical="center"/>
    </xf>
    <xf numFmtId="49" fontId="55" fillId="36" borderId="0" xfId="40" applyNumberFormat="1" applyFont="1" applyFill="1" applyBorder="1" applyAlignment="1">
      <alignment horizontal="center" vertical="center" readingOrder="1"/>
    </xf>
    <xf numFmtId="2" fontId="47" fillId="26" borderId="0" xfId="70" applyNumberFormat="1" applyFont="1" applyFill="1" applyBorder="1" applyAlignment="1">
      <alignment horizontal="center"/>
    </xf>
    <xf numFmtId="0" fontId="16" fillId="25" borderId="0" xfId="0" applyFont="1" applyFill="1" applyBorder="1" applyAlignment="1">
      <alignment horizontal="center"/>
    </xf>
    <xf numFmtId="0" fontId="16" fillId="25" borderId="0" xfId="0" applyFont="1" applyFill="1" applyBorder="1" applyAlignment="1">
      <alignment horizontal="center"/>
    </xf>
    <xf numFmtId="0" fontId="85" fillId="26" borderId="0" xfId="62" applyFont="1" applyFill="1" applyBorder="1" applyAlignment="1">
      <alignment horizontal="center" vertical="center"/>
    </xf>
    <xf numFmtId="1" fontId="75" fillId="25" borderId="0" xfId="62" applyNumberFormat="1" applyFont="1" applyFill="1" applyBorder="1" applyAlignment="1">
      <alignment horizontal="right"/>
    </xf>
    <xf numFmtId="3" fontId="75" fillId="25" borderId="0" xfId="62" applyNumberFormat="1" applyFont="1" applyFill="1" applyBorder="1" applyAlignment="1">
      <alignment horizontal="right"/>
    </xf>
    <xf numFmtId="0" fontId="50" fillId="0" borderId="0" xfId="62" applyFont="1" applyFill="1" applyBorder="1"/>
    <xf numFmtId="0" fontId="61" fillId="0" borderId="0" xfId="62" applyFont="1" applyFill="1" applyBorder="1" applyAlignment="1"/>
    <xf numFmtId="0" fontId="50" fillId="26" borderId="0" xfId="62" applyFont="1" applyFill="1" applyBorder="1"/>
    <xf numFmtId="0" fontId="16" fillId="26" borderId="0" xfId="62" applyFont="1" applyFill="1" applyBorder="1" applyAlignment="1">
      <alignment horizontal="left" indent="1"/>
    </xf>
    <xf numFmtId="0" fontId="7" fillId="26" borderId="0" xfId="62" applyFill="1" applyBorder="1"/>
    <xf numFmtId="0" fontId="75" fillId="26" borderId="0" xfId="62" applyFont="1" applyFill="1" applyBorder="1" applyAlignment="1">
      <alignment horizontal="left"/>
    </xf>
    <xf numFmtId="3" fontId="45" fillId="26" borderId="0" xfId="62" applyNumberFormat="1" applyFont="1" applyFill="1" applyBorder="1" applyAlignment="1">
      <alignment horizontal="right"/>
    </xf>
    <xf numFmtId="0" fontId="34" fillId="26" borderId="0" xfId="40" applyFont="1" applyFill="1" applyBorder="1"/>
    <xf numFmtId="0" fontId="21" fillId="26" borderId="0" xfId="62" applyFont="1" applyFill="1" applyBorder="1" applyAlignment="1">
      <alignment horizontal="justify" wrapText="1"/>
    </xf>
    <xf numFmtId="0" fontId="64" fillId="26" borderId="0" xfId="62" applyFont="1" applyFill="1" applyBorder="1" applyAlignment="1">
      <alignment horizontal="left" vertical="center" indent="1"/>
    </xf>
    <xf numFmtId="0" fontId="62" fillId="26" borderId="0" xfId="62" applyFont="1" applyFill="1" applyBorder="1" applyAlignment="1">
      <alignment vertical="center"/>
    </xf>
    <xf numFmtId="0" fontId="61" fillId="26" borderId="0" xfId="62" applyFont="1" applyFill="1" applyBorder="1" applyAlignment="1">
      <alignment vertical="center"/>
    </xf>
    <xf numFmtId="1" fontId="16" fillId="26" borderId="0" xfId="40" applyNumberFormat="1" applyFont="1" applyFill="1" applyBorder="1" applyAlignment="1">
      <alignment horizontal="center" wrapText="1"/>
    </xf>
    <xf numFmtId="164" fontId="16" fillId="26" borderId="0" xfId="40" applyNumberFormat="1" applyFont="1" applyFill="1" applyBorder="1" applyAlignment="1">
      <alignment horizontal="right" wrapText="1" indent="2"/>
    </xf>
    <xf numFmtId="0" fontId="61" fillId="26" borderId="0" xfId="62" applyFont="1" applyFill="1" applyBorder="1"/>
    <xf numFmtId="1" fontId="75" fillId="25" borderId="0" xfId="62" applyNumberFormat="1" applyFont="1" applyFill="1" applyBorder="1" applyAlignment="1">
      <alignment horizontal="center"/>
    </xf>
    <xf numFmtId="3" fontId="75" fillId="25" borderId="0" xfId="62" applyNumberFormat="1" applyFont="1" applyFill="1" applyBorder="1" applyAlignment="1">
      <alignment horizontal="center"/>
    </xf>
    <xf numFmtId="3" fontId="16" fillId="25" borderId="0" xfId="62" applyNumberFormat="1" applyFont="1" applyFill="1" applyBorder="1" applyAlignment="1">
      <alignment horizontal="center"/>
    </xf>
    <xf numFmtId="0" fontId="16" fillId="26" borderId="0" xfId="0" applyFont="1" applyFill="1" applyBorder="1" applyAlignment="1">
      <alignment horizontal="center"/>
    </xf>
    <xf numFmtId="1" fontId="75" fillId="26" borderId="0" xfId="62" applyNumberFormat="1" applyFont="1" applyFill="1" applyBorder="1" applyAlignment="1">
      <alignment horizontal="right"/>
    </xf>
    <xf numFmtId="3" fontId="16" fillId="26" borderId="0" xfId="62" applyNumberFormat="1" applyFont="1" applyFill="1" applyBorder="1" applyAlignment="1">
      <alignment horizontal="right" indent="2"/>
    </xf>
    <xf numFmtId="3" fontId="75" fillId="26" borderId="0" xfId="62" applyNumberFormat="1" applyFont="1" applyFill="1" applyBorder="1" applyAlignment="1">
      <alignment horizontal="right"/>
    </xf>
    <xf numFmtId="3" fontId="16" fillId="26" borderId="0" xfId="62" applyNumberFormat="1" applyFont="1" applyFill="1" applyBorder="1" applyAlignment="1">
      <alignment horizontal="right"/>
    </xf>
    <xf numFmtId="1" fontId="16" fillId="26" borderId="63" xfId="0" applyNumberFormat="1" applyFont="1" applyFill="1" applyBorder="1" applyAlignment="1"/>
    <xf numFmtId="1" fontId="75" fillId="26" borderId="0" xfId="62" applyNumberFormat="1" applyFont="1" applyFill="1" applyBorder="1" applyAlignment="1"/>
    <xf numFmtId="3" fontId="75" fillId="26" borderId="0" xfId="62" applyNumberFormat="1" applyFont="1" applyFill="1" applyBorder="1" applyAlignment="1"/>
    <xf numFmtId="1" fontId="16" fillId="26" borderId="63" xfId="0" applyNumberFormat="1" applyFont="1" applyFill="1" applyBorder="1" applyAlignment="1">
      <alignment horizontal="center"/>
    </xf>
    <xf numFmtId="1" fontId="75" fillId="26" borderId="0" xfId="62" applyNumberFormat="1" applyFont="1" applyFill="1" applyBorder="1" applyAlignment="1">
      <alignment horizontal="center"/>
    </xf>
    <xf numFmtId="3" fontId="16" fillId="26" borderId="0" xfId="62" applyNumberFormat="1" applyFont="1" applyFill="1" applyBorder="1" applyAlignment="1">
      <alignment horizontal="center"/>
    </xf>
    <xf numFmtId="3" fontId="75" fillId="26" borderId="0" xfId="62" applyNumberFormat="1" applyFont="1" applyFill="1" applyBorder="1" applyAlignment="1">
      <alignment horizontal="center"/>
    </xf>
    <xf numFmtId="1" fontId="16" fillId="25" borderId="63" xfId="0" applyNumberFormat="1" applyFont="1" applyFill="1" applyBorder="1" applyAlignment="1">
      <alignment horizontal="center"/>
    </xf>
    <xf numFmtId="3" fontId="75" fillId="25" borderId="0" xfId="62" applyNumberFormat="1" applyFont="1" applyFill="1" applyBorder="1" applyAlignment="1"/>
    <xf numFmtId="1" fontId="16" fillId="25" borderId="63" xfId="0" applyNumberFormat="1" applyFont="1" applyFill="1" applyBorder="1" applyAlignment="1">
      <alignment horizontal="right"/>
    </xf>
    <xf numFmtId="0" fontId="16" fillId="25" borderId="0" xfId="0" applyFont="1" applyFill="1" applyBorder="1" applyAlignment="1">
      <alignment horizontal="right"/>
    </xf>
    <xf numFmtId="3" fontId="8" fillId="26" borderId="0" xfId="70" applyNumberFormat="1" applyFont="1" applyFill="1" applyBorder="1"/>
    <xf numFmtId="0" fontId="81" fillId="26" borderId="0" xfId="70" applyFont="1" applyFill="1" applyBorder="1" applyAlignment="1">
      <alignment horizontal="left" vertical="center"/>
    </xf>
    <xf numFmtId="3" fontId="17" fillId="26" borderId="0" xfId="70" applyNumberFormat="1" applyFont="1" applyFill="1" applyBorder="1" applyAlignment="1">
      <alignment horizontal="right"/>
    </xf>
    <xf numFmtId="0" fontId="21" fillId="25" borderId="64" xfId="62" applyFont="1" applyFill="1" applyBorder="1" applyAlignment="1">
      <alignment vertical="top"/>
    </xf>
    <xf numFmtId="0" fontId="80" fillId="26" borderId="65" xfId="0" applyFont="1" applyFill="1" applyBorder="1" applyAlignment="1">
      <alignment horizontal="left" vertical="center" wrapText="1"/>
    </xf>
    <xf numFmtId="0" fontId="80" fillId="26" borderId="0" xfId="0" applyFont="1" applyFill="1" applyBorder="1" applyAlignment="1">
      <alignment horizontal="left" vertical="center" wrapText="1"/>
    </xf>
    <xf numFmtId="1" fontId="16" fillId="26" borderId="63" xfId="0" applyNumberFormat="1" applyFont="1" applyFill="1" applyBorder="1" applyAlignment="1">
      <alignment horizontal="right"/>
    </xf>
    <xf numFmtId="0" fontId="16" fillId="26" borderId="0" xfId="0" applyFont="1" applyFill="1" applyBorder="1" applyAlignment="1">
      <alignment horizontal="right"/>
    </xf>
    <xf numFmtId="0" fontId="88" fillId="26" borderId="0" xfId="62" applyFont="1" applyFill="1" applyAlignment="1">
      <alignment horizontal="center"/>
    </xf>
    <xf numFmtId="0" fontId="75" fillId="26" borderId="0" xfId="62" applyFont="1" applyFill="1"/>
    <xf numFmtId="0" fontId="92" fillId="25" borderId="24" xfId="62" applyFont="1" applyFill="1" applyBorder="1" applyAlignment="1">
      <alignment horizontal="left" vertical="center" indent="1"/>
    </xf>
    <xf numFmtId="0" fontId="103" fillId="25" borderId="26" xfId="62" applyFont="1" applyFill="1" applyBorder="1" applyAlignment="1">
      <alignment vertical="center"/>
    </xf>
    <xf numFmtId="0" fontId="103" fillId="25" borderId="25" xfId="62" applyFont="1" applyFill="1" applyBorder="1" applyAlignment="1">
      <alignment vertical="center"/>
    </xf>
    <xf numFmtId="3" fontId="17" fillId="25" borderId="0" xfId="62" applyNumberFormat="1" applyFont="1" applyFill="1" applyBorder="1" applyAlignment="1">
      <alignment horizontal="center"/>
    </xf>
    <xf numFmtId="3" fontId="17" fillId="25" borderId="0" xfId="62" applyNumberFormat="1" applyFont="1" applyFill="1" applyBorder="1" applyAlignment="1">
      <alignment horizontal="right"/>
    </xf>
    <xf numFmtId="3" fontId="17" fillId="26" borderId="0" xfId="62" applyNumberFormat="1" applyFont="1" applyFill="1" applyBorder="1" applyAlignment="1"/>
    <xf numFmtId="3" fontId="17" fillId="26" borderId="0" xfId="62" applyNumberFormat="1" applyFont="1" applyFill="1" applyBorder="1" applyAlignment="1">
      <alignment horizontal="center"/>
    </xf>
    <xf numFmtId="3" fontId="17" fillId="26" borderId="0" xfId="62" applyNumberFormat="1" applyFont="1" applyFill="1" applyBorder="1" applyAlignment="1">
      <alignment horizontal="right"/>
    </xf>
    <xf numFmtId="3" fontId="17" fillId="25" borderId="0" xfId="62" applyNumberFormat="1" applyFont="1" applyFill="1" applyBorder="1" applyAlignment="1"/>
    <xf numFmtId="165" fontId="7" fillId="0" borderId="0" xfId="70" applyNumberFormat="1" applyFill="1"/>
    <xf numFmtId="0" fontId="75" fillId="25" borderId="0" xfId="70" applyFont="1" applyFill="1" applyBorder="1" applyAlignment="1">
      <alignment horizontal="left"/>
    </xf>
    <xf numFmtId="0" fontId="17" fillId="25" borderId="0" xfId="70" applyNumberFormat="1" applyFont="1" applyFill="1" applyBorder="1" applyAlignment="1">
      <alignment horizontal="right"/>
    </xf>
    <xf numFmtId="0" fontId="16" fillId="25"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7" fillId="26" borderId="0" xfId="62" applyFill="1" applyBorder="1" applyAlignment="1">
      <alignment vertical="center"/>
    </xf>
    <xf numFmtId="0" fontId="7" fillId="25" borderId="19" xfId="62" applyFill="1" applyBorder="1" applyAlignment="1">
      <alignment vertical="center"/>
    </xf>
    <xf numFmtId="0" fontId="7" fillId="0" borderId="0" xfId="62" applyFill="1" applyBorder="1" applyAlignment="1">
      <alignment vertical="center"/>
    </xf>
    <xf numFmtId="0" fontId="61" fillId="25" borderId="0" xfId="62" applyFont="1" applyFill="1" applyAlignment="1">
      <alignment vertical="center"/>
    </xf>
    <xf numFmtId="0" fontId="16" fillId="25" borderId="0" xfId="62" applyFont="1" applyFill="1" applyBorder="1" applyAlignment="1">
      <alignment horizontal="left" vertical="center"/>
    </xf>
    <xf numFmtId="0" fontId="16" fillId="25" borderId="0" xfId="62" applyFont="1" applyFill="1" applyBorder="1" applyAlignment="1">
      <alignment horizontal="justify" vertical="center"/>
    </xf>
    <xf numFmtId="3" fontId="17" fillId="25" borderId="0" xfId="62" applyNumberFormat="1" applyFont="1" applyFill="1" applyBorder="1" applyAlignment="1">
      <alignment vertical="center"/>
    </xf>
    <xf numFmtId="0" fontId="16" fillId="25" borderId="0" xfId="62" applyFont="1" applyFill="1" applyBorder="1" applyAlignment="1">
      <alignment horizontal="left"/>
    </xf>
    <xf numFmtId="0" fontId="88" fillId="26" borderId="0" xfId="62" applyFont="1" applyFill="1" applyAlignment="1">
      <alignment horizontal="center" vertical="center"/>
    </xf>
    <xf numFmtId="3" fontId="17" fillId="25" borderId="0" xfId="62" applyNumberFormat="1" applyFont="1" applyFill="1" applyBorder="1" applyAlignment="1">
      <alignment horizontal="center" vertical="center"/>
    </xf>
    <xf numFmtId="3" fontId="17" fillId="25" borderId="0" xfId="62" applyNumberFormat="1" applyFont="1" applyFill="1" applyBorder="1" applyAlignment="1">
      <alignment horizontal="right" vertical="center"/>
    </xf>
    <xf numFmtId="3" fontId="17" fillId="26" borderId="0" xfId="62" applyNumberFormat="1" applyFont="1" applyFill="1" applyBorder="1" applyAlignment="1">
      <alignment vertical="center"/>
    </xf>
    <xf numFmtId="3" fontId="17" fillId="26" borderId="0" xfId="62" applyNumberFormat="1" applyFont="1" applyFill="1" applyBorder="1" applyAlignment="1">
      <alignment horizontal="center" vertical="center"/>
    </xf>
    <xf numFmtId="3" fontId="17" fillId="26" borderId="0" xfId="62" applyNumberFormat="1" applyFont="1" applyFill="1" applyBorder="1" applyAlignment="1">
      <alignment horizontal="right" vertical="center"/>
    </xf>
    <xf numFmtId="164" fontId="17" fillId="27" borderId="20" xfId="40" applyNumberFormat="1" applyFont="1" applyFill="1" applyBorder="1" applyAlignment="1">
      <alignment horizontal="center" readingOrder="1"/>
    </xf>
    <xf numFmtId="164" fontId="17" fillId="27" borderId="0" xfId="40" applyNumberFormat="1" applyFont="1" applyFill="1" applyBorder="1" applyAlignment="1">
      <alignment horizontal="center" readingOrder="1"/>
    </xf>
    <xf numFmtId="0" fontId="75" fillId="25" borderId="0" xfId="70" applyFont="1" applyFill="1" applyBorder="1" applyAlignment="1">
      <alignment horizontal="left"/>
    </xf>
    <xf numFmtId="0" fontId="75" fillId="26" borderId="0" xfId="70" applyFont="1" applyFill="1" applyBorder="1" applyAlignment="1">
      <alignment horizontal="left"/>
    </xf>
    <xf numFmtId="0" fontId="16" fillId="25" borderId="0" xfId="70" applyFont="1" applyFill="1" applyBorder="1" applyAlignment="1">
      <alignment horizontal="left"/>
    </xf>
    <xf numFmtId="0" fontId="14" fillId="25" borderId="22" xfId="70" applyFont="1" applyFill="1" applyBorder="1" applyAlignment="1">
      <alignment horizontal="left"/>
    </xf>
    <xf numFmtId="0" fontId="21" fillId="24" borderId="0" xfId="40" applyFont="1" applyFill="1" applyBorder="1" applyAlignment="1" applyProtection="1">
      <alignment horizontal="left"/>
    </xf>
    <xf numFmtId="49" fontId="16" fillId="25" borderId="12" xfId="62" applyNumberFormat="1" applyFont="1" applyFill="1" applyBorder="1" applyAlignment="1">
      <alignment horizontal="center" vertical="center" wrapText="1"/>
    </xf>
    <xf numFmtId="0" fontId="16" fillId="25" borderId="0" xfId="70" applyFont="1" applyFill="1" applyBorder="1" applyAlignment="1">
      <alignment horizontal="left"/>
    </xf>
    <xf numFmtId="165" fontId="14" fillId="26" borderId="0" xfId="70" applyNumberFormat="1" applyFont="1" applyFill="1" applyBorder="1" applyAlignment="1">
      <alignment horizontal="center" vertical="center"/>
    </xf>
    <xf numFmtId="0" fontId="16" fillId="25" borderId="12" xfId="70" applyFont="1" applyFill="1" applyBorder="1" applyAlignment="1">
      <alignment horizontal="center"/>
    </xf>
    <xf numFmtId="0" fontId="52" fillId="25" borderId="0" xfId="70" applyFont="1" applyFill="1" applyAlignment="1">
      <alignment vertical="center"/>
    </xf>
    <xf numFmtId="0" fontId="52" fillId="25" borderId="20" xfId="70" applyFont="1" applyFill="1" applyBorder="1" applyAlignment="1">
      <alignment vertical="center"/>
    </xf>
    <xf numFmtId="0" fontId="11" fillId="25" borderId="0" xfId="70" applyFont="1" applyFill="1" applyBorder="1" applyAlignment="1">
      <alignment vertical="center"/>
    </xf>
    <xf numFmtId="0" fontId="52" fillId="25" borderId="0" xfId="70" applyFont="1" applyFill="1" applyBorder="1" applyAlignment="1">
      <alignment vertical="center"/>
    </xf>
    <xf numFmtId="0" fontId="52" fillId="0" borderId="0" xfId="70" applyFont="1" applyAlignment="1">
      <alignment vertical="center"/>
    </xf>
    <xf numFmtId="1" fontId="86" fillId="26" borderId="0" xfId="70" applyNumberFormat="1" applyFont="1" applyFill="1" applyBorder="1" applyAlignment="1">
      <alignment horizontal="right" vertical="center"/>
    </xf>
    <xf numFmtId="167" fontId="7" fillId="0" borderId="0" xfId="70" applyNumberFormat="1" applyFill="1"/>
    <xf numFmtId="0" fontId="18" fillId="0" borderId="0" xfId="70" applyFont="1" applyAlignment="1"/>
    <xf numFmtId="164" fontId="61" fillId="0" borderId="0" xfId="70" applyNumberFormat="1" applyFont="1" applyFill="1"/>
    <xf numFmtId="168" fontId="7" fillId="0" borderId="0" xfId="70" applyNumberFormat="1" applyFill="1"/>
    <xf numFmtId="0" fontId="7" fillId="0" borderId="0" xfId="219" applyFont="1"/>
    <xf numFmtId="0" fontId="10" fillId="25" borderId="0" xfId="0" applyFont="1" applyFill="1" applyBorder="1"/>
    <xf numFmtId="0" fontId="16" fillId="25" borderId="0" xfId="0" applyFont="1" applyFill="1" applyBorder="1" applyAlignment="1">
      <alignment horizontal="center"/>
    </xf>
    <xf numFmtId="0" fontId="58" fillId="26" borderId="0" xfId="62" applyFont="1" applyFill="1" applyBorder="1"/>
    <xf numFmtId="0" fontId="16" fillId="26" borderId="51" xfId="70" applyFont="1" applyFill="1" applyBorder="1" applyAlignment="1"/>
    <xf numFmtId="167" fontId="17" fillId="27" borderId="69" xfId="40" applyNumberFormat="1" applyFont="1" applyFill="1" applyBorder="1" applyAlignment="1">
      <alignment horizontal="right" wrapText="1" indent="1"/>
    </xf>
    <xf numFmtId="167" fontId="75" fillId="26" borderId="0" xfId="62" applyNumberFormat="1" applyFont="1" applyFill="1" applyBorder="1" applyAlignment="1">
      <alignment horizontal="right" indent="1"/>
    </xf>
    <xf numFmtId="165" fontId="8" fillId="25" borderId="0" xfId="0" applyNumberFormat="1" applyFont="1" applyFill="1" applyBorder="1" applyAlignment="1">
      <alignment horizontal="right" indent="1"/>
    </xf>
    <xf numFmtId="167" fontId="75" fillId="27" borderId="70" xfId="40" applyNumberFormat="1" applyFont="1" applyFill="1" applyBorder="1" applyAlignment="1">
      <alignment horizontal="right" wrapText="1" indent="1"/>
    </xf>
    <xf numFmtId="167" fontId="17" fillId="27" borderId="70" xfId="40" applyNumberFormat="1" applyFont="1" applyFill="1" applyBorder="1" applyAlignment="1">
      <alignment horizontal="right" wrapText="1" indent="1"/>
    </xf>
    <xf numFmtId="167" fontId="17" fillId="27" borderId="70" xfId="40" applyNumberFormat="1" applyFont="1" applyFill="1" applyBorder="1" applyAlignment="1">
      <alignment horizontal="center" wrapText="1"/>
    </xf>
    <xf numFmtId="165" fontId="75" fillId="27" borderId="70" xfId="58" applyNumberFormat="1" applyFont="1" applyFill="1" applyBorder="1" applyAlignment="1">
      <alignment horizontal="right" wrapText="1" indent="1"/>
    </xf>
    <xf numFmtId="165" fontId="17" fillId="27" borderId="70" xfId="40" applyNumberFormat="1" applyFont="1" applyFill="1" applyBorder="1" applyAlignment="1">
      <alignment horizontal="right" wrapText="1" indent="1"/>
    </xf>
    <xf numFmtId="2" fontId="17" fillId="27" borderId="70" xfId="40" applyNumberFormat="1" applyFont="1" applyFill="1" applyBorder="1" applyAlignment="1">
      <alignment horizontal="right" wrapText="1" indent="1"/>
    </xf>
    <xf numFmtId="167" fontId="75" fillId="27" borderId="69" xfId="40" applyNumberFormat="1" applyFont="1" applyFill="1" applyBorder="1" applyAlignment="1">
      <alignment horizontal="right" wrapText="1" indent="1"/>
    </xf>
    <xf numFmtId="0" fontId="22" fillId="25" borderId="0" xfId="0" applyFont="1" applyFill="1" applyBorder="1" applyAlignment="1"/>
    <xf numFmtId="164" fontId="17" fillId="24" borderId="0" xfId="40" applyNumberFormat="1" applyFont="1" applyFill="1" applyBorder="1" applyAlignment="1">
      <alignment wrapText="1"/>
    </xf>
    <xf numFmtId="0" fontId="17" fillId="25" borderId="0" xfId="0" applyFont="1" applyFill="1" applyBorder="1" applyAlignment="1">
      <alignment horizontal="left" indent="4"/>
    </xf>
    <xf numFmtId="0" fontId="17" fillId="26" borderId="0" xfId="0" applyFont="1" applyFill="1" applyBorder="1"/>
    <xf numFmtId="0" fontId="16" fillId="25" borderId="0" xfId="0" applyFont="1" applyFill="1" applyBorder="1" applyAlignment="1"/>
    <xf numFmtId="0" fontId="16" fillId="25" borderId="0" xfId="0" applyFont="1" applyFill="1" applyBorder="1" applyAlignment="1">
      <alignment horizontal="center"/>
    </xf>
    <xf numFmtId="0" fontId="15" fillId="25" borderId="0" xfId="0" applyFont="1" applyFill="1" applyBorder="1"/>
    <xf numFmtId="0" fontId="19" fillId="29" borderId="20" xfId="62" applyFont="1" applyFill="1" applyBorder="1" applyAlignment="1" applyProtection="1">
      <alignment horizontal="center" vertical="center"/>
    </xf>
    <xf numFmtId="0" fontId="98" fillId="34" borderId="0" xfId="68" applyFill="1" applyAlignment="1" applyProtection="1"/>
    <xf numFmtId="174" fontId="17" fillId="35" borderId="0" xfId="62" applyNumberFormat="1" applyFont="1" applyFill="1" applyAlignment="1">
      <alignment horizontal="right" vertical="center" wrapText="1"/>
    </xf>
    <xf numFmtId="174" fontId="17" fillId="26" borderId="0" xfId="62" applyNumberFormat="1" applyFont="1" applyFill="1" applyBorder="1" applyAlignment="1">
      <alignment horizontal="right" vertical="center" wrapText="1"/>
    </xf>
    <xf numFmtId="0" fontId="94" fillId="31" borderId="0" xfId="62" applyFont="1" applyFill="1" applyBorder="1" applyAlignment="1">
      <alignment wrapText="1"/>
    </xf>
    <xf numFmtId="0" fontId="16" fillId="25" borderId="0" xfId="70" applyFont="1" applyFill="1" applyBorder="1" applyAlignment="1">
      <alignment horizontal="left"/>
    </xf>
    <xf numFmtId="0" fontId="18" fillId="25" borderId="0" xfId="70" applyFont="1" applyFill="1" applyAlignment="1"/>
    <xf numFmtId="0" fontId="18" fillId="25" borderId="20" xfId="70" applyFont="1" applyFill="1" applyBorder="1" applyAlignment="1"/>
    <xf numFmtId="0" fontId="18" fillId="25" borderId="0" xfId="70" applyFont="1" applyFill="1" applyBorder="1" applyAlignment="1"/>
    <xf numFmtId="0" fontId="75" fillId="25" borderId="0" xfId="70" applyFont="1" applyFill="1" applyBorder="1" applyAlignment="1">
      <alignment horizontal="left"/>
    </xf>
    <xf numFmtId="0" fontId="14"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16" fillId="26" borderId="11" xfId="70" applyFont="1" applyFill="1" applyBorder="1" applyAlignment="1">
      <alignment horizontal="center"/>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14" fillId="25" borderId="23" xfId="70" applyFont="1" applyFill="1" applyBorder="1" applyAlignment="1">
      <alignment horizontal="left"/>
    </xf>
    <xf numFmtId="0" fontId="14" fillId="25" borderId="0" xfId="70" applyFont="1" applyFill="1" applyBorder="1" applyAlignment="1">
      <alignment horizontal="left"/>
    </xf>
    <xf numFmtId="165" fontId="7" fillId="0" borderId="0" xfId="70" applyNumberFormat="1" applyAlignment="1"/>
    <xf numFmtId="0" fontId="16" fillId="25" borderId="49" xfId="70" applyFont="1" applyFill="1" applyBorder="1" applyAlignment="1">
      <alignment horizontal="center" vertical="center" wrapText="1"/>
    </xf>
    <xf numFmtId="0" fontId="16" fillId="25" borderId="74" xfId="70" applyFont="1" applyFill="1" applyBorder="1" applyAlignment="1">
      <alignment horizontal="center" vertical="center" wrapText="1"/>
    </xf>
    <xf numFmtId="0" fontId="16" fillId="25" borderId="13" xfId="70" applyFont="1" applyFill="1" applyBorder="1" applyAlignment="1">
      <alignment horizontal="center" vertical="center" wrapText="1"/>
    </xf>
    <xf numFmtId="0" fontId="75" fillId="25" borderId="0" xfId="78" applyFont="1" applyFill="1" applyBorder="1" applyAlignment="1">
      <alignment horizontal="left" vertical="center"/>
    </xf>
    <xf numFmtId="171" fontId="75" fillId="26" borderId="49" xfId="70" applyNumberFormat="1" applyFont="1" applyFill="1" applyBorder="1" applyAlignment="1">
      <alignment horizontal="right" vertical="center" wrapText="1"/>
    </xf>
    <xf numFmtId="165" fontId="75" fillId="26" borderId="49" xfId="70" applyNumberFormat="1" applyFont="1" applyFill="1" applyBorder="1" applyAlignment="1">
      <alignment horizontal="right" vertical="center" wrapText="1" indent="2"/>
    </xf>
    <xf numFmtId="3" fontId="75" fillId="26" borderId="0" xfId="70" applyNumberFormat="1" applyFont="1" applyFill="1" applyBorder="1" applyAlignment="1">
      <alignment horizontal="right" vertical="center" wrapText="1"/>
    </xf>
    <xf numFmtId="167" fontId="75" fillId="25" borderId="0" xfId="70" applyNumberFormat="1" applyFont="1" applyFill="1" applyBorder="1" applyAlignment="1">
      <alignment horizontal="right" vertical="center" wrapText="1" indent="2"/>
    </xf>
    <xf numFmtId="171" fontId="13" fillId="26" borderId="0" xfId="70" applyNumberFormat="1" applyFont="1" applyFill="1" applyBorder="1" applyAlignment="1">
      <alignment horizontal="right" vertical="center" wrapText="1"/>
    </xf>
    <xf numFmtId="165" fontId="13" fillId="26" borderId="0" xfId="70" applyNumberFormat="1" applyFont="1" applyFill="1" applyBorder="1" applyAlignment="1">
      <alignment horizontal="right" vertical="center" wrapText="1" indent="2"/>
    </xf>
    <xf numFmtId="3" fontId="13" fillId="26" borderId="0" xfId="70" applyNumberFormat="1" applyFont="1" applyFill="1" applyBorder="1" applyAlignment="1">
      <alignment horizontal="right" vertical="center" wrapText="1"/>
    </xf>
    <xf numFmtId="167" fontId="13" fillId="25" borderId="0" xfId="70" applyNumberFormat="1" applyFont="1" applyFill="1" applyBorder="1" applyAlignment="1">
      <alignment horizontal="right" vertical="center" wrapText="1" indent="2"/>
    </xf>
    <xf numFmtId="171" fontId="8" fillId="26" borderId="0" xfId="70" applyNumberFormat="1" applyFont="1" applyFill="1" applyBorder="1" applyAlignment="1">
      <alignment horizontal="right" vertical="center" wrapText="1"/>
    </xf>
    <xf numFmtId="165" fontId="8" fillId="26" borderId="0" xfId="70" applyNumberFormat="1" applyFont="1" applyFill="1" applyBorder="1" applyAlignment="1">
      <alignment horizontal="right" vertical="center" wrapText="1" indent="2"/>
    </xf>
    <xf numFmtId="3" fontId="8" fillId="26" borderId="0" xfId="70" applyNumberFormat="1" applyFont="1" applyFill="1" applyBorder="1" applyAlignment="1">
      <alignment horizontal="right" vertical="center" wrapText="1"/>
    </xf>
    <xf numFmtId="167" fontId="8" fillId="25" borderId="0" xfId="70" applyNumberFormat="1" applyFont="1" applyFill="1" applyBorder="1" applyAlignment="1">
      <alignment horizontal="right" vertical="center" wrapText="1" indent="2"/>
    </xf>
    <xf numFmtId="171" fontId="13" fillId="26" borderId="0" xfId="70" applyNumberFormat="1" applyFont="1" applyFill="1" applyBorder="1" applyAlignment="1">
      <alignment horizontal="right" vertical="center"/>
    </xf>
    <xf numFmtId="165" fontId="13" fillId="26" borderId="0" xfId="70" applyNumberFormat="1" applyFont="1" applyFill="1" applyBorder="1" applyAlignment="1">
      <alignment horizontal="right" vertical="center" indent="2"/>
    </xf>
    <xf numFmtId="171" fontId="8" fillId="26" borderId="0" xfId="70" applyNumberFormat="1" applyFont="1" applyFill="1" applyBorder="1" applyAlignment="1">
      <alignment horizontal="right" vertical="center"/>
    </xf>
    <xf numFmtId="165" fontId="8" fillId="26" borderId="0" xfId="70" applyNumberFormat="1" applyFont="1" applyFill="1" applyBorder="1" applyAlignment="1">
      <alignment horizontal="right" vertical="center" indent="2"/>
    </xf>
    <xf numFmtId="0" fontId="8" fillId="0" borderId="0" xfId="70" applyFont="1" applyFill="1" applyAlignment="1">
      <alignment vertical="center"/>
    </xf>
    <xf numFmtId="0" fontId="13" fillId="26" borderId="0" xfId="70" applyFont="1" applyFill="1" applyBorder="1" applyAlignment="1">
      <alignment horizontal="right" vertical="center"/>
    </xf>
    <xf numFmtId="0" fontId="8" fillId="0" borderId="0" xfId="70" applyFont="1" applyFill="1" applyAlignment="1">
      <alignment vertical="top"/>
    </xf>
    <xf numFmtId="1" fontId="17" fillId="25" borderId="0" xfId="70" applyNumberFormat="1" applyFont="1" applyFill="1" applyBorder="1" applyAlignment="1">
      <alignment vertical="top"/>
    </xf>
    <xf numFmtId="0" fontId="7" fillId="25" borderId="0" xfId="70" applyNumberFormat="1" applyFont="1" applyFill="1" applyBorder="1" applyAlignment="1">
      <alignment vertical="top"/>
    </xf>
    <xf numFmtId="0" fontId="8" fillId="25" borderId="0" xfId="70" applyFont="1" applyFill="1" applyBorder="1" applyAlignment="1">
      <alignment vertical="top"/>
    </xf>
    <xf numFmtId="0" fontId="7" fillId="0" borderId="0" xfId="70" applyFill="1" applyBorder="1"/>
    <xf numFmtId="0" fontId="18" fillId="0" borderId="0" xfId="70" applyFont="1" applyFill="1" applyBorder="1"/>
    <xf numFmtId="0" fontId="17" fillId="0" borderId="0" xfId="70" applyFont="1" applyFill="1" applyBorder="1" applyAlignment="1"/>
    <xf numFmtId="49" fontId="17" fillId="0" borderId="0" xfId="70" applyNumberFormat="1" applyFont="1" applyFill="1" applyBorder="1" applyAlignment="1">
      <alignment horizontal="right"/>
    </xf>
    <xf numFmtId="0" fontId="21"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0" fontId="14" fillId="0" borderId="0" xfId="70" applyFont="1" applyAlignment="1">
      <alignment horizontal="left"/>
    </xf>
    <xf numFmtId="2" fontId="75" fillId="24" borderId="0" xfId="40" applyNumberFormat="1" applyFont="1" applyFill="1" applyBorder="1" applyAlignment="1">
      <alignment horizontal="center" vertical="center" wrapText="1"/>
    </xf>
    <xf numFmtId="177" fontId="28" fillId="27" borderId="0" xfId="220" applyNumberFormat="1" applyFont="1" applyFill="1" applyBorder="1" applyAlignment="1">
      <alignment horizontal="right" wrapText="1" indent="1"/>
    </xf>
    <xf numFmtId="0" fontId="28" fillId="25" borderId="0" xfId="62" applyFont="1" applyFill="1" applyBorder="1" applyAlignment="1">
      <alignment horizontal="left" indent="1"/>
    </xf>
    <xf numFmtId="177" fontId="28" fillId="27" borderId="70" xfId="220" applyNumberFormat="1" applyFont="1" applyFill="1" applyBorder="1" applyAlignment="1">
      <alignment horizontal="right" wrapText="1" indent="1"/>
    </xf>
    <xf numFmtId="167" fontId="7" fillId="0" borderId="0" xfId="62" applyNumberFormat="1"/>
    <xf numFmtId="0" fontId="125" fillId="0" borderId="0" xfId="0" applyFont="1"/>
    <xf numFmtId="0" fontId="16" fillId="26" borderId="13" xfId="62" applyFont="1" applyFill="1" applyBorder="1" applyAlignment="1">
      <alignment horizontal="center" vertical="center"/>
    </xf>
    <xf numFmtId="49" fontId="55" fillId="27" borderId="0" xfId="40" applyNumberFormat="1" applyFont="1" applyFill="1" applyBorder="1" applyAlignment="1">
      <alignment horizontal="center" vertical="center" readingOrder="1"/>
    </xf>
    <xf numFmtId="49" fontId="17" fillId="25" borderId="0" xfId="62" applyNumberFormat="1" applyFont="1" applyFill="1" applyBorder="1" applyAlignment="1">
      <alignment horizontal="right"/>
    </xf>
    <xf numFmtId="0" fontId="119" fillId="24" borderId="0" xfId="40" applyFont="1" applyFill="1" applyBorder="1" applyAlignment="1">
      <alignment horizontal="left" vertical="center" indent="1"/>
    </xf>
    <xf numFmtId="0" fontId="43" fillId="25" borderId="0" xfId="62" applyFont="1" applyFill="1" applyBorder="1"/>
    <xf numFmtId="3" fontId="43" fillId="26" borderId="0" xfId="70" applyNumberFormat="1" applyFont="1" applyFill="1" applyBorder="1" applyAlignment="1">
      <alignment horizontal="right"/>
    </xf>
    <xf numFmtId="3" fontId="43" fillId="27" borderId="0" xfId="40" applyNumberFormat="1" applyFont="1" applyFill="1" applyBorder="1" applyAlignment="1">
      <alignment horizontal="right" wrapText="1"/>
    </xf>
    <xf numFmtId="4" fontId="43"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3" fillId="0" borderId="0" xfId="70" applyFont="1"/>
    <xf numFmtId="0" fontId="53"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3" fillId="25" borderId="0" xfId="70" applyFont="1" applyFill="1" applyBorder="1" applyAlignment="1">
      <alignment horizontal="left" indent="2"/>
    </xf>
    <xf numFmtId="3" fontId="43"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3" fontId="43" fillId="26" borderId="0" xfId="40" applyNumberFormat="1" applyFont="1" applyFill="1" applyBorder="1" applyAlignment="1">
      <alignment horizontal="right" wrapText="1"/>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5" fillId="27" borderId="81" xfId="40" applyNumberFormat="1" applyFont="1" applyFill="1" applyBorder="1" applyAlignment="1">
      <alignment horizontal="right" wrapText="1" indent="1"/>
    </xf>
    <xf numFmtId="167" fontId="17" fillId="27" borderId="81" xfId="40" applyNumberFormat="1" applyFont="1" applyFill="1" applyBorder="1" applyAlignment="1">
      <alignment horizontal="right" wrapText="1" indent="1"/>
    </xf>
    <xf numFmtId="167" fontId="17" fillId="27" borderId="69" xfId="40" applyNumberFormat="1" applyFont="1" applyFill="1" applyBorder="1" applyAlignment="1">
      <alignment horizontal="center" wrapText="1"/>
    </xf>
    <xf numFmtId="167" fontId="17" fillId="27" borderId="81" xfId="40" applyNumberFormat="1" applyFont="1" applyFill="1" applyBorder="1" applyAlignment="1">
      <alignment horizontal="center" wrapText="1"/>
    </xf>
    <xf numFmtId="177" fontId="28" fillId="27" borderId="69" xfId="220" applyNumberFormat="1" applyFont="1" applyFill="1" applyBorder="1" applyAlignment="1">
      <alignment horizontal="center" wrapText="1"/>
    </xf>
    <xf numFmtId="177" fontId="28" fillId="27" borderId="81" xfId="220" applyNumberFormat="1" applyFont="1" applyFill="1" applyBorder="1" applyAlignment="1">
      <alignment horizontal="center" wrapText="1"/>
    </xf>
    <xf numFmtId="165" fontId="75" fillId="27" borderId="69" xfId="58" applyNumberFormat="1" applyFont="1" applyFill="1" applyBorder="1" applyAlignment="1">
      <alignment horizontal="right" wrapText="1" indent="1"/>
    </xf>
    <xf numFmtId="165" fontId="75" fillId="27" borderId="81" xfId="58" applyNumberFormat="1" applyFont="1" applyFill="1" applyBorder="1" applyAlignment="1">
      <alignment horizontal="right" wrapText="1" indent="1"/>
    </xf>
    <xf numFmtId="165" fontId="17" fillId="27" borderId="69" xfId="40" applyNumberFormat="1" applyFont="1" applyFill="1" applyBorder="1" applyAlignment="1">
      <alignment horizontal="right" wrapText="1" indent="1"/>
    </xf>
    <xf numFmtId="165" fontId="17" fillId="27" borderId="81" xfId="40" applyNumberFormat="1" applyFont="1" applyFill="1" applyBorder="1" applyAlignment="1">
      <alignment horizontal="right" wrapText="1" indent="1"/>
    </xf>
    <xf numFmtId="2" fontId="17" fillId="27" borderId="69" xfId="40" applyNumberFormat="1" applyFont="1" applyFill="1" applyBorder="1" applyAlignment="1">
      <alignment horizontal="right" wrapText="1" indent="1"/>
    </xf>
    <xf numFmtId="2" fontId="17" fillId="27" borderId="81" xfId="40" applyNumberFormat="1" applyFont="1" applyFill="1" applyBorder="1" applyAlignment="1">
      <alignment horizontal="right" wrapText="1" indent="1"/>
    </xf>
    <xf numFmtId="49" fontId="16" fillId="25" borderId="57" xfId="62" applyNumberFormat="1" applyFont="1" applyFill="1" applyBorder="1" applyAlignment="1">
      <alignment horizontal="center" vertical="center" wrapText="1"/>
    </xf>
    <xf numFmtId="49" fontId="16" fillId="25" borderId="58" xfId="62" applyNumberFormat="1" applyFont="1" applyFill="1" applyBorder="1" applyAlignment="1">
      <alignment horizontal="center" vertical="center" wrapText="1"/>
    </xf>
    <xf numFmtId="0" fontId="7" fillId="25" borderId="0" xfId="62" applyFill="1" applyAlignment="1"/>
    <xf numFmtId="0" fontId="7" fillId="0" borderId="0" xfId="62" applyAlignment="1"/>
    <xf numFmtId="0" fontId="7" fillId="0" borderId="0" xfId="62" applyBorder="1" applyAlignment="1"/>
    <xf numFmtId="0" fontId="16" fillId="25" borderId="0" xfId="70" applyFont="1" applyFill="1" applyBorder="1" applyAlignment="1">
      <alignment horizontal="left"/>
    </xf>
    <xf numFmtId="0" fontId="43" fillId="25" borderId="0" xfId="70" applyFont="1" applyFill="1" applyBorder="1" applyAlignment="1">
      <alignment horizontal="left"/>
    </xf>
    <xf numFmtId="0" fontId="47" fillId="26" borderId="0" xfId="70" applyFont="1" applyFill="1" applyBorder="1" applyAlignment="1">
      <alignment vertical="top"/>
    </xf>
    <xf numFmtId="0" fontId="10" fillId="25" borderId="0" xfId="72" applyFont="1" applyFill="1" applyBorder="1"/>
    <xf numFmtId="3" fontId="119" fillId="27" borderId="0" xfId="40" applyNumberFormat="1" applyFont="1" applyFill="1" applyBorder="1" applyAlignment="1">
      <alignment horizontal="left" vertical="center" wrapText="1" indent="1"/>
    </xf>
    <xf numFmtId="3" fontId="132" fillId="27" borderId="0" xfId="40" applyNumberFormat="1" applyFont="1" applyFill="1" applyBorder="1" applyAlignment="1">
      <alignment horizontal="left" vertical="center" wrapText="1" indent="1"/>
    </xf>
    <xf numFmtId="3" fontId="72" fillId="27" borderId="0" xfId="40" applyNumberFormat="1" applyFont="1" applyFill="1" applyBorder="1" applyAlignment="1">
      <alignment horizontal="right" wrapText="1"/>
    </xf>
    <xf numFmtId="0" fontId="17" fillId="25" borderId="0" xfId="62" applyFont="1" applyFill="1" applyBorder="1" applyAlignment="1">
      <alignment wrapText="1"/>
    </xf>
    <xf numFmtId="0" fontId="21" fillId="25" borderId="0" xfId="62" applyFont="1" applyFill="1" applyBorder="1" applyAlignment="1">
      <alignment wrapText="1"/>
    </xf>
    <xf numFmtId="0" fontId="16" fillId="25" borderId="82" xfId="70" applyFont="1" applyFill="1" applyBorder="1" applyAlignment="1">
      <alignment horizontal="center"/>
    </xf>
    <xf numFmtId="0" fontId="16" fillId="25" borderId="57" xfId="62" applyFont="1" applyFill="1" applyBorder="1" applyAlignment="1">
      <alignment horizontal="center"/>
    </xf>
    <xf numFmtId="0" fontId="16" fillId="25" borderId="12" xfId="62" applyFont="1" applyFill="1" applyBorder="1" applyAlignment="1"/>
    <xf numFmtId="0" fontId="16" fillId="25" borderId="10" xfId="62" applyFont="1" applyFill="1" applyBorder="1" applyAlignment="1">
      <alignment horizontal="center"/>
    </xf>
    <xf numFmtId="0" fontId="7" fillId="0" borderId="10" xfId="62" applyBorder="1"/>
    <xf numFmtId="165" fontId="7" fillId="0" borderId="0" xfId="62" applyNumberFormat="1"/>
    <xf numFmtId="167" fontId="134" fillId="26" borderId="69" xfId="0" applyNumberFormat="1" applyFont="1" applyFill="1" applyBorder="1" applyAlignment="1">
      <alignment horizontal="right" indent="1"/>
    </xf>
    <xf numFmtId="167" fontId="135" fillId="26" borderId="0" xfId="62" applyNumberFormat="1" applyFont="1" applyFill="1" applyBorder="1" applyAlignment="1">
      <alignment horizontal="right" indent="1"/>
    </xf>
    <xf numFmtId="167" fontId="135" fillId="26" borderId="79" xfId="62" applyNumberFormat="1" applyFont="1" applyFill="1" applyBorder="1" applyAlignment="1">
      <alignment horizontal="right" indent="1"/>
    </xf>
    <xf numFmtId="167" fontId="135" fillId="26" borderId="80" xfId="62" applyNumberFormat="1" applyFont="1" applyFill="1" applyBorder="1" applyAlignment="1">
      <alignment horizontal="right" indent="1"/>
    </xf>
    <xf numFmtId="167" fontId="134" fillId="26" borderId="0" xfId="0" applyNumberFormat="1" applyFont="1" applyFill="1" applyBorder="1" applyAlignment="1">
      <alignment horizontal="right" indent="1"/>
    </xf>
    <xf numFmtId="167" fontId="134" fillId="26" borderId="81" xfId="0" applyNumberFormat="1" applyFont="1" applyFill="1" applyBorder="1" applyAlignment="1">
      <alignment horizontal="right" indent="1"/>
    </xf>
    <xf numFmtId="0" fontId="16" fillId="25" borderId="18" xfId="70" applyFont="1" applyFill="1" applyBorder="1" applyAlignment="1">
      <alignment horizontal="center"/>
    </xf>
    <xf numFmtId="0" fontId="21" fillId="24" borderId="0" xfId="40" applyFont="1" applyFill="1" applyBorder="1" applyAlignment="1">
      <alignment wrapText="1"/>
    </xf>
    <xf numFmtId="0" fontId="14" fillId="25" borderId="22" xfId="62" applyFont="1" applyFill="1" applyBorder="1" applyAlignment="1">
      <alignment horizontal="left"/>
    </xf>
    <xf numFmtId="0" fontId="16" fillId="25" borderId="12" xfId="78" applyFont="1" applyFill="1" applyBorder="1" applyAlignment="1">
      <alignment horizontal="center" vertical="center" wrapText="1"/>
    </xf>
    <xf numFmtId="0" fontId="8" fillId="0" borderId="0" xfId="62" applyFont="1"/>
    <xf numFmtId="0" fontId="7" fillId="25" borderId="0" xfId="72" applyFill="1" applyBorder="1"/>
    <xf numFmtId="0" fontId="14" fillId="25" borderId="0" xfId="62" applyFont="1" applyFill="1" applyBorder="1" applyAlignment="1">
      <alignment vertical="top"/>
    </xf>
    <xf numFmtId="0" fontId="14" fillId="25" borderId="49" xfId="62" applyFont="1" applyFill="1" applyBorder="1" applyAlignment="1">
      <alignment horizontal="left"/>
    </xf>
    <xf numFmtId="0" fontId="14" fillId="25" borderId="0" xfId="62" applyFont="1" applyFill="1" applyBorder="1" applyAlignment="1">
      <alignment horizontal="left" vertical="center"/>
    </xf>
    <xf numFmtId="0" fontId="7" fillId="25" borderId="19" xfId="72" applyFill="1" applyBorder="1" applyAlignment="1">
      <alignment vertical="center"/>
    </xf>
    <xf numFmtId="0" fontId="7" fillId="25" borderId="0" xfId="72" applyFill="1" applyBorder="1" applyAlignment="1">
      <alignment vertical="center"/>
    </xf>
    <xf numFmtId="0" fontId="8" fillId="0" borderId="0" xfId="62" applyFont="1" applyAlignment="1">
      <alignment vertical="center"/>
    </xf>
    <xf numFmtId="0" fontId="88" fillId="25" borderId="0" xfId="71" applyFont="1" applyFill="1" applyBorder="1" applyAlignment="1">
      <alignment horizontal="left" vertical="center"/>
    </xf>
    <xf numFmtId="3" fontId="78" fillId="24" borderId="0" xfId="40" applyNumberFormat="1" applyFont="1" applyFill="1" applyBorder="1" applyAlignment="1">
      <alignment horizontal="left" vertical="center" wrapText="1" indent="1"/>
    </xf>
    <xf numFmtId="0" fontId="130" fillId="25" borderId="0" xfId="62" applyFont="1" applyFill="1" applyBorder="1" applyAlignment="1">
      <alignment vertical="center"/>
    </xf>
    <xf numFmtId="0" fontId="10" fillId="25" borderId="19" xfId="72" applyFont="1" applyFill="1" applyBorder="1"/>
    <xf numFmtId="0" fontId="16" fillId="25" borderId="0" xfId="78" applyFont="1" applyFill="1" applyBorder="1" applyAlignment="1">
      <alignment horizontal="center" vertical="center"/>
    </xf>
    <xf numFmtId="0" fontId="16" fillId="25" borderId="11" xfId="78" applyFont="1" applyFill="1" applyBorder="1" applyAlignment="1">
      <alignment horizontal="center" vertical="center"/>
    </xf>
    <xf numFmtId="0" fontId="52" fillId="25" borderId="0" xfId="62" applyFont="1" applyFill="1" applyAlignment="1">
      <alignment vertical="center"/>
    </xf>
    <xf numFmtId="0" fontId="52" fillId="25" borderId="0" xfId="62" applyFont="1" applyFill="1" applyBorder="1" applyAlignment="1">
      <alignment vertical="center"/>
    </xf>
    <xf numFmtId="3" fontId="86" fillId="26" borderId="0" xfId="71" applyNumberFormat="1" applyFont="1" applyFill="1" applyBorder="1" applyAlignment="1">
      <alignment horizontal="right" vertical="center"/>
    </xf>
    <xf numFmtId="178" fontId="75" fillId="26" borderId="0" xfId="71" applyNumberFormat="1" applyFont="1" applyFill="1" applyBorder="1" applyAlignment="1">
      <alignment horizontal="right" vertical="center"/>
    </xf>
    <xf numFmtId="0" fontId="10" fillId="25" borderId="19" xfId="72" applyFont="1" applyFill="1" applyBorder="1" applyAlignment="1">
      <alignment vertical="center"/>
    </xf>
    <xf numFmtId="0" fontId="52" fillId="0" borderId="0" xfId="62" applyFont="1" applyAlignment="1">
      <alignment vertical="center"/>
    </xf>
    <xf numFmtId="0" fontId="23" fillId="0" borderId="0" xfId="62" applyFont="1" applyAlignment="1">
      <alignment vertical="center"/>
    </xf>
    <xf numFmtId="0" fontId="8" fillId="26" borderId="0" xfId="62" applyFont="1" applyFill="1" applyAlignment="1">
      <alignment vertical="center"/>
    </xf>
    <xf numFmtId="178" fontId="43" fillId="26" borderId="0" xfId="62" applyNumberFormat="1" applyFont="1" applyFill="1" applyBorder="1" applyAlignment="1">
      <alignment horizontal="right" vertical="center"/>
    </xf>
    <xf numFmtId="0" fontId="7" fillId="25" borderId="0" xfId="62" applyFill="1" applyAlignment="1">
      <alignment wrapText="1"/>
    </xf>
    <xf numFmtId="0" fontId="7" fillId="25" borderId="0" xfId="62" applyFill="1" applyBorder="1" applyAlignment="1">
      <alignment wrapText="1"/>
    </xf>
    <xf numFmtId="178" fontId="43" fillId="26" borderId="0" xfId="62" applyNumberFormat="1" applyFont="1" applyFill="1" applyBorder="1" applyAlignment="1">
      <alignment horizontal="right" vertical="center" wrapText="1"/>
    </xf>
    <xf numFmtId="0" fontId="10" fillId="25" borderId="19" xfId="72" applyFont="1" applyFill="1" applyBorder="1" applyAlignment="1">
      <alignment wrapText="1"/>
    </xf>
    <xf numFmtId="3" fontId="10" fillId="25" borderId="0" xfId="72" applyNumberFormat="1" applyFont="1" applyFill="1" applyBorder="1" applyAlignment="1">
      <alignment wrapText="1"/>
    </xf>
    <xf numFmtId="0" fontId="7" fillId="0" borderId="0" xfId="62" applyAlignment="1">
      <alignment wrapText="1"/>
    </xf>
    <xf numFmtId="0" fontId="8" fillId="0" borderId="0" xfId="62" applyFont="1" applyAlignment="1">
      <alignment wrapText="1"/>
    </xf>
    <xf numFmtId="0" fontId="10" fillId="25" borderId="19" xfId="72" applyFont="1" applyFill="1" applyBorder="1" applyAlignment="1"/>
    <xf numFmtId="0" fontId="10" fillId="25" borderId="0" xfId="72" applyFont="1" applyFill="1" applyBorder="1" applyAlignment="1"/>
    <xf numFmtId="0" fontId="8" fillId="0" borderId="0" xfId="62" applyFont="1" applyAlignment="1"/>
    <xf numFmtId="0" fontId="34" fillId="25" borderId="0" xfId="62" applyFont="1" applyFill="1" applyBorder="1" applyAlignment="1"/>
    <xf numFmtId="173" fontId="7" fillId="25" borderId="0" xfId="62" applyNumberFormat="1" applyFill="1" applyBorder="1"/>
    <xf numFmtId="0" fontId="19" fillId="0" borderId="0" xfId="71" applyFont="1" applyFill="1" applyBorder="1" applyAlignment="1">
      <alignment horizontal="center" vertical="center"/>
    </xf>
    <xf numFmtId="0" fontId="8" fillId="0" borderId="0" xfId="219" applyFont="1"/>
    <xf numFmtId="0" fontId="16" fillId="25" borderId="57" xfId="62" applyFont="1" applyFill="1" applyBorder="1" applyAlignment="1">
      <alignment horizontal="center"/>
    </xf>
    <xf numFmtId="0" fontId="7" fillId="25" borderId="0" xfId="63" applyFill="1" applyAlignment="1"/>
    <xf numFmtId="0" fontId="16" fillId="25" borderId="18" xfId="63" applyFont="1" applyFill="1" applyBorder="1" applyAlignment="1">
      <alignment horizontal="left"/>
    </xf>
    <xf numFmtId="0" fontId="7" fillId="26" borderId="0" xfId="63" applyFill="1" applyAlignment="1"/>
    <xf numFmtId="0" fontId="7" fillId="0" borderId="0" xfId="63" applyAlignment="1"/>
    <xf numFmtId="0" fontId="14" fillId="25" borderId="0" xfId="63" applyFont="1" applyFill="1" applyBorder="1" applyAlignment="1">
      <alignment horizontal="left"/>
    </xf>
    <xf numFmtId="0" fontId="11" fillId="25" borderId="21" xfId="63" applyFont="1" applyFill="1" applyBorder="1"/>
    <xf numFmtId="0" fontId="7" fillId="25" borderId="0" xfId="63" applyFill="1" applyBorder="1" applyAlignment="1"/>
    <xf numFmtId="0" fontId="21" fillId="25" borderId="48" xfId="63" applyFont="1" applyFill="1" applyBorder="1" applyAlignment="1">
      <alignment horizontal="right"/>
    </xf>
    <xf numFmtId="0" fontId="11" fillId="25" borderId="19" xfId="63" applyFont="1" applyFill="1" applyBorder="1"/>
    <xf numFmtId="0" fontId="7" fillId="25" borderId="0" xfId="63" applyFont="1" applyFill="1" applyAlignment="1">
      <alignment vertical="center"/>
    </xf>
    <xf numFmtId="0" fontId="7" fillId="25" borderId="0" xfId="63" applyFont="1" applyFill="1" applyBorder="1" applyAlignment="1">
      <alignment vertical="center"/>
    </xf>
    <xf numFmtId="0" fontId="46" fillId="26" borderId="31" xfId="63" applyFont="1" applyFill="1" applyBorder="1" applyAlignment="1">
      <alignment horizontal="left" vertical="center"/>
    </xf>
    <xf numFmtId="0" fontId="46" fillId="26" borderId="32" xfId="63" applyFont="1" applyFill="1" applyBorder="1" applyAlignment="1">
      <alignment horizontal="left" vertical="center"/>
    </xf>
    <xf numFmtId="0" fontId="46" fillId="26" borderId="33" xfId="63" applyFont="1" applyFill="1" applyBorder="1" applyAlignment="1">
      <alignment horizontal="left" vertical="center"/>
    </xf>
    <xf numFmtId="0" fontId="7" fillId="26" borderId="0" xfId="63" applyFont="1" applyFill="1" applyAlignment="1">
      <alignment vertical="center"/>
    </xf>
    <xf numFmtId="0" fontId="7" fillId="0" borderId="0" xfId="63" applyFont="1" applyAlignment="1">
      <alignment vertical="center"/>
    </xf>
    <xf numFmtId="0" fontId="7" fillId="25" borderId="0" xfId="63" applyFont="1" applyFill="1"/>
    <xf numFmtId="0" fontId="7" fillId="25" borderId="0" xfId="63" applyFont="1" applyFill="1" applyBorder="1"/>
    <xf numFmtId="0" fontId="15" fillId="25" borderId="0" xfId="63" applyFont="1" applyFill="1" applyBorder="1"/>
    <xf numFmtId="0" fontId="7" fillId="26" borderId="0" xfId="63" applyFont="1" applyFill="1"/>
    <xf numFmtId="0" fontId="7" fillId="0" borderId="0" xfId="63" applyFont="1"/>
    <xf numFmtId="0" fontId="15" fillId="26" borderId="0" xfId="63" applyFont="1" applyFill="1" applyBorder="1"/>
    <xf numFmtId="0" fontId="16" fillId="26" borderId="10" xfId="63" applyFont="1" applyFill="1" applyBorder="1" applyAlignment="1"/>
    <xf numFmtId="0" fontId="16" fillId="26" borderId="49" xfId="63" applyFont="1" applyFill="1" applyBorder="1" applyAlignment="1"/>
    <xf numFmtId="0" fontId="11" fillId="26" borderId="0" xfId="63" applyFont="1" applyFill="1" applyBorder="1"/>
    <xf numFmtId="0" fontId="11" fillId="25" borderId="0" xfId="63" applyFont="1" applyFill="1" applyBorder="1"/>
    <xf numFmtId="0" fontId="76" fillId="25" borderId="0" xfId="63" applyFont="1" applyFill="1"/>
    <xf numFmtId="0" fontId="76" fillId="25" borderId="0" xfId="63" applyFont="1" applyFill="1" applyBorder="1"/>
    <xf numFmtId="0" fontId="75" fillId="24" borderId="0" xfId="66" applyFont="1" applyFill="1" applyBorder="1" applyAlignment="1">
      <alignment horizontal="left"/>
    </xf>
    <xf numFmtId="0" fontId="75" fillId="27" borderId="0" xfId="40" applyFont="1" applyFill="1" applyBorder="1" applyAlignment="1"/>
    <xf numFmtId="0" fontId="76" fillId="26" borderId="0" xfId="63" applyFont="1" applyFill="1"/>
    <xf numFmtId="3" fontId="75"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6" fillId="0" borderId="0" xfId="63" applyFont="1"/>
    <xf numFmtId="0" fontId="84" fillId="25" borderId="19" xfId="63" applyFont="1" applyFill="1" applyBorder="1"/>
    <xf numFmtId="0" fontId="76" fillId="25" borderId="0" xfId="63" applyFont="1" applyFill="1" applyAlignment="1"/>
    <xf numFmtId="0" fontId="76" fillId="25" borderId="0" xfId="63" applyFont="1" applyFill="1" applyBorder="1" applyAlignment="1"/>
    <xf numFmtId="0" fontId="76" fillId="26" borderId="0" xfId="63" applyFont="1" applyFill="1" applyAlignment="1"/>
    <xf numFmtId="4" fontId="75" fillId="27" borderId="0" xfId="40" applyNumberFormat="1" applyFont="1" applyFill="1" applyBorder="1" applyAlignment="1">
      <alignment horizontal="right" wrapText="1"/>
    </xf>
    <xf numFmtId="0" fontId="84" fillId="25" borderId="19" xfId="63" applyFont="1" applyFill="1" applyBorder="1" applyAlignment="1"/>
    <xf numFmtId="0" fontId="76" fillId="0" borderId="0" xfId="63" applyFont="1" applyAlignment="1"/>
    <xf numFmtId="0" fontId="75" fillId="27" borderId="0" xfId="66" applyFont="1" applyFill="1" applyBorder="1" applyAlignment="1">
      <alignment horizontal="left" indent="1"/>
    </xf>
    <xf numFmtId="0" fontId="75" fillId="27" borderId="0" xfId="66" applyFont="1" applyFill="1" applyBorder="1" applyAlignment="1">
      <alignment horizontal="left"/>
    </xf>
    <xf numFmtId="4" fontId="75" fillId="27" borderId="0" xfId="40" applyNumberFormat="1" applyFont="1" applyFill="1" applyBorder="1" applyAlignment="1">
      <alignment horizontal="right" vertical="center" wrapText="1"/>
    </xf>
    <xf numFmtId="0" fontId="75" fillId="24" borderId="0" xfId="66" applyFont="1" applyFill="1" applyBorder="1" applyAlignment="1">
      <alignment horizontal="left" vertical="top"/>
    </xf>
    <xf numFmtId="0" fontId="75" fillId="27" borderId="0" xfId="40" applyFont="1" applyFill="1" applyBorder="1" applyAlignment="1">
      <alignment horizontal="left" indent="1"/>
    </xf>
    <xf numFmtId="0" fontId="75" fillId="27" borderId="0" xfId="40" applyFont="1" applyFill="1" applyBorder="1"/>
    <xf numFmtId="0" fontId="76" fillId="25" borderId="0" xfId="63" applyFont="1" applyFill="1" applyAlignment="1">
      <alignment horizontal="left" vertical="top"/>
    </xf>
    <xf numFmtId="0" fontId="76" fillId="25" borderId="0" xfId="63" applyFont="1" applyFill="1" applyBorder="1" applyAlignment="1">
      <alignment horizontal="left" vertical="top"/>
    </xf>
    <xf numFmtId="0" fontId="21" fillId="26" borderId="0" xfId="63" applyFont="1" applyFill="1" applyBorder="1" applyAlignment="1">
      <alignment horizontal="left" vertical="top"/>
    </xf>
    <xf numFmtId="0" fontId="75" fillId="27" borderId="0" xfId="40" applyFont="1" applyFill="1" applyBorder="1" applyAlignment="1">
      <alignment horizontal="left" vertical="top"/>
    </xf>
    <xf numFmtId="0" fontId="84" fillId="25" borderId="19" xfId="63" applyFont="1" applyFill="1" applyBorder="1" applyAlignment="1">
      <alignment horizontal="left" vertical="top"/>
    </xf>
    <xf numFmtId="0" fontId="76" fillId="26" borderId="0" xfId="63" applyFont="1" applyFill="1" applyAlignment="1">
      <alignment horizontal="left" vertical="top"/>
    </xf>
    <xf numFmtId="0" fontId="76" fillId="0" borderId="0" xfId="63" applyFont="1" applyAlignment="1">
      <alignment horizontal="left" vertical="top"/>
    </xf>
    <xf numFmtId="0" fontId="17" fillId="25" borderId="0" xfId="63" applyFont="1" applyFill="1" applyBorder="1" applyAlignment="1">
      <alignment horizontal="center" vertical="center" wrapText="1"/>
    </xf>
    <xf numFmtId="0" fontId="7" fillId="25" borderId="0" xfId="63" applyFill="1" applyBorder="1"/>
    <xf numFmtId="1" fontId="17" fillId="26" borderId="0" xfId="63" applyNumberFormat="1" applyFont="1" applyFill="1" applyBorder="1" applyAlignment="1">
      <alignment horizontal="center" vertical="center" wrapText="1"/>
    </xf>
    <xf numFmtId="0" fontId="17" fillId="0" borderId="0" xfId="63" applyFont="1" applyBorder="1" applyAlignment="1">
      <alignment horizontal="center" vertical="center" wrapText="1"/>
    </xf>
    <xf numFmtId="0" fontId="7" fillId="47" borderId="0" xfId="63" applyFont="1" applyFill="1" applyBorder="1" applyAlignment="1">
      <alignment horizontal="center"/>
    </xf>
    <xf numFmtId="1" fontId="16" fillId="26" borderId="12" xfId="63" applyNumberFormat="1" applyFont="1" applyFill="1" applyBorder="1" applyAlignment="1">
      <alignment horizontal="center" vertical="center" wrapText="1"/>
    </xf>
    <xf numFmtId="0" fontId="23" fillId="25" borderId="0" xfId="63" applyFont="1" applyFill="1" applyBorder="1" applyAlignment="1">
      <alignment horizontal="center" wrapText="1"/>
    </xf>
    <xf numFmtId="0" fontId="52" fillId="25" borderId="0" xfId="63" applyFont="1" applyFill="1" applyBorder="1" applyAlignment="1"/>
    <xf numFmtId="0" fontId="23" fillId="0" borderId="0" xfId="63" applyFont="1" applyBorder="1" applyAlignment="1">
      <alignment horizontal="center" wrapText="1"/>
    </xf>
    <xf numFmtId="0" fontId="16" fillId="25" borderId="0" xfId="63" applyFont="1" applyFill="1" applyBorder="1" applyAlignment="1">
      <alignment horizontal="left" wrapText="1" indent="1"/>
    </xf>
    <xf numFmtId="0" fontId="46" fillId="25" borderId="0" xfId="63" applyFont="1" applyFill="1" applyBorder="1" applyAlignment="1">
      <alignment horizontal="left" indent="1"/>
    </xf>
    <xf numFmtId="0" fontId="84" fillId="25" borderId="19" xfId="63" applyFont="1" applyFill="1" applyBorder="1" applyAlignment="1">
      <alignment horizontal="left" indent="1"/>
    </xf>
    <xf numFmtId="0" fontId="16" fillId="0" borderId="0" xfId="63" applyFont="1" applyBorder="1" applyAlignment="1">
      <alignment horizontal="left" wrapText="1" indent="1"/>
    </xf>
    <xf numFmtId="0" fontId="16" fillId="26" borderId="0" xfId="63" applyFont="1" applyFill="1" applyBorder="1" applyAlignment="1">
      <alignment horizontal="left" wrapText="1" indent="1"/>
    </xf>
    <xf numFmtId="0" fontId="46" fillId="26" borderId="0" xfId="63" applyFont="1" applyFill="1" applyBorder="1" applyAlignment="1">
      <alignment horizontal="left" indent="1"/>
    </xf>
    <xf numFmtId="0" fontId="7" fillId="26" borderId="0" xfId="63" applyFill="1" applyAlignment="1">
      <alignment horizontal="left" indent="1"/>
    </xf>
    <xf numFmtId="0" fontId="7" fillId="26" borderId="0" xfId="63" applyFill="1" applyBorder="1" applyAlignment="1">
      <alignment horizontal="left" indent="1"/>
    </xf>
    <xf numFmtId="0" fontId="7" fillId="0" borderId="0" xfId="63" applyAlignment="1">
      <alignment horizontal="left" indent="1"/>
    </xf>
    <xf numFmtId="0" fontId="21" fillId="26" borderId="0" xfId="63" applyFont="1" applyFill="1" applyBorder="1" applyAlignment="1">
      <alignment horizontal="left"/>
    </xf>
    <xf numFmtId="0" fontId="47" fillId="24" borderId="0" xfId="40" applyFont="1" applyFill="1" applyBorder="1" applyAlignment="1">
      <alignment horizontal="left" vertical="center"/>
    </xf>
    <xf numFmtId="3" fontId="136" fillId="26" borderId="0" xfId="63" applyNumberFormat="1" applyFont="1" applyFill="1" applyBorder="1" applyAlignment="1">
      <alignment horizontal="center"/>
    </xf>
    <xf numFmtId="3" fontId="136" fillId="26" borderId="0" xfId="63" applyNumberFormat="1" applyFont="1" applyFill="1" applyBorder="1" applyAlignment="1">
      <alignment horizontal="right"/>
    </xf>
    <xf numFmtId="0" fontId="47" fillId="27" borderId="0" xfId="66" applyFont="1" applyFill="1" applyBorder="1" applyAlignment="1">
      <alignment horizontal="left"/>
    </xf>
    <xf numFmtId="0" fontId="8" fillId="26" borderId="0" xfId="63" applyFont="1" applyFill="1" applyAlignment="1"/>
    <xf numFmtId="0" fontId="19" fillId="30" borderId="19" xfId="63" applyFont="1" applyFill="1" applyBorder="1" applyAlignment="1">
      <alignment horizontal="center" vertical="center"/>
    </xf>
    <xf numFmtId="177" fontId="28" fillId="27" borderId="0" xfId="58" applyNumberFormat="1" applyFont="1" applyFill="1" applyBorder="1" applyAlignment="1">
      <alignment horizontal="center" wrapText="1"/>
    </xf>
    <xf numFmtId="0" fontId="89" fillId="25" borderId="0" xfId="0" applyFont="1" applyFill="1" applyBorder="1" applyAlignment="1"/>
    <xf numFmtId="0" fontId="17" fillId="24" borderId="0" xfId="40" applyFont="1" applyFill="1" applyBorder="1" applyAlignment="1" applyProtection="1">
      <alignment horizontal="left" indent="1"/>
    </xf>
    <xf numFmtId="179" fontId="7" fillId="0" borderId="0" xfId="70" applyNumberFormat="1"/>
    <xf numFmtId="0" fontId="140" fillId="25" borderId="0" xfId="68" applyFont="1" applyFill="1" applyBorder="1" applyAlignment="1" applyProtection="1">
      <alignment horizontal="left"/>
    </xf>
    <xf numFmtId="1" fontId="16" fillId="26" borderId="12" xfId="63" applyNumberFormat="1" applyFont="1" applyFill="1" applyBorder="1" applyAlignment="1">
      <alignment horizontal="center" vertical="center"/>
    </xf>
    <xf numFmtId="0" fontId="7" fillId="25" borderId="0" xfId="227" applyFill="1" applyBorder="1" applyProtection="1"/>
    <xf numFmtId="0" fontId="7" fillId="25" borderId="18" xfId="227" applyFill="1" applyBorder="1" applyProtection="1"/>
    <xf numFmtId="0" fontId="18" fillId="25" borderId="18" xfId="227" applyFont="1" applyFill="1" applyBorder="1" applyAlignment="1" applyProtection="1">
      <alignment horizontal="left"/>
    </xf>
    <xf numFmtId="0" fontId="7" fillId="26" borderId="0" xfId="227" applyFill="1" applyBorder="1" applyProtection="1"/>
    <xf numFmtId="0" fontId="7" fillId="25" borderId="0" xfId="227" applyFill="1" applyProtection="1"/>
    <xf numFmtId="0" fontId="7" fillId="0" borderId="0" xfId="227" applyProtection="1">
      <protection locked="0"/>
    </xf>
    <xf numFmtId="0" fontId="7" fillId="25" borderId="19" xfId="227" applyFill="1" applyBorder="1" applyProtection="1"/>
    <xf numFmtId="0" fontId="7" fillId="0" borderId="0" xfId="227" applyProtection="1"/>
    <xf numFmtId="0" fontId="65" fillId="25" borderId="0" xfId="227" applyFont="1" applyFill="1" applyBorder="1" applyProtection="1"/>
    <xf numFmtId="0" fontId="7" fillId="25" borderId="19" xfId="227" applyFill="1" applyBorder="1" applyAlignment="1" applyProtection="1">
      <alignment vertical="center"/>
    </xf>
    <xf numFmtId="0" fontId="7" fillId="25" borderId="0" xfId="227" applyFill="1" applyBorder="1" applyAlignment="1" applyProtection="1">
      <alignment vertical="center"/>
    </xf>
    <xf numFmtId="0" fontId="7" fillId="25" borderId="0" xfId="227" applyFill="1" applyAlignment="1" applyProtection="1">
      <alignment vertical="center"/>
    </xf>
    <xf numFmtId="0" fontId="7" fillId="0" borderId="0" xfId="227" applyAlignment="1" applyProtection="1">
      <alignment vertical="center"/>
      <protection locked="0"/>
    </xf>
    <xf numFmtId="0" fontId="18" fillId="25" borderId="0" xfId="227" applyFont="1" applyFill="1" applyBorder="1" applyProtection="1"/>
    <xf numFmtId="0" fontId="16" fillId="25" borderId="0" xfId="227" applyFont="1" applyFill="1" applyBorder="1" applyAlignment="1" applyProtection="1">
      <alignment horizontal="center" vertical="center"/>
    </xf>
    <xf numFmtId="0" fontId="16" fillId="25" borderId="13" xfId="227" applyFont="1" applyFill="1" applyBorder="1" applyAlignment="1" applyProtection="1">
      <alignment horizontal="right" vertical="center"/>
    </xf>
    <xf numFmtId="0" fontId="16" fillId="25" borderId="13" xfId="227" applyFont="1" applyFill="1" applyBorder="1" applyAlignment="1" applyProtection="1">
      <alignment horizontal="center" vertical="center"/>
    </xf>
    <xf numFmtId="0" fontId="16" fillId="25" borderId="13" xfId="227" applyFont="1" applyFill="1" applyBorder="1" applyAlignment="1" applyProtection="1">
      <alignment vertical="center"/>
    </xf>
    <xf numFmtId="0" fontId="16" fillId="25" borderId="13" xfId="227" applyFont="1" applyFill="1" applyBorder="1" applyAlignment="1" applyProtection="1">
      <alignment horizontal="center"/>
    </xf>
    <xf numFmtId="0" fontId="16" fillId="25" borderId="13" xfId="227" applyFont="1" applyFill="1" applyBorder="1" applyAlignment="1" applyProtection="1">
      <alignment horizontal="right"/>
    </xf>
    <xf numFmtId="0" fontId="16" fillId="25" borderId="13" xfId="227" applyFont="1" applyFill="1" applyBorder="1" applyAlignment="1" applyProtection="1"/>
    <xf numFmtId="0" fontId="15" fillId="25" borderId="0" xfId="227" applyFont="1" applyFill="1" applyBorder="1" applyProtection="1"/>
    <xf numFmtId="0" fontId="61" fillId="25" borderId="19" xfId="227" applyFont="1" applyFill="1" applyBorder="1" applyProtection="1"/>
    <xf numFmtId="0" fontId="61" fillId="25" borderId="0" xfId="227" applyFont="1" applyFill="1" applyBorder="1" applyProtection="1"/>
    <xf numFmtId="0" fontId="61" fillId="25" borderId="0" xfId="227" applyFont="1" applyFill="1" applyProtection="1"/>
    <xf numFmtId="0" fontId="61" fillId="0" borderId="0" xfId="227" applyFont="1" applyProtection="1">
      <protection locked="0"/>
    </xf>
    <xf numFmtId="0" fontId="10" fillId="25" borderId="0" xfId="227" applyFont="1" applyFill="1" applyBorder="1" applyProtection="1"/>
    <xf numFmtId="0" fontId="18" fillId="0" borderId="0" xfId="227" applyFont="1" applyBorder="1" applyProtection="1"/>
    <xf numFmtId="0" fontId="64" fillId="25" borderId="0" xfId="227" applyFont="1" applyFill="1" applyBorder="1" applyProtection="1"/>
    <xf numFmtId="0" fontId="62" fillId="25" borderId="19" xfId="227" applyFont="1" applyFill="1" applyBorder="1" applyProtection="1"/>
    <xf numFmtId="0" fontId="62" fillId="25" borderId="0" xfId="227" applyFont="1" applyFill="1" applyBorder="1" applyProtection="1"/>
    <xf numFmtId="0" fontId="68" fillId="25" borderId="0" xfId="227" applyFont="1" applyFill="1" applyBorder="1" applyProtection="1"/>
    <xf numFmtId="0" fontId="62" fillId="25" borderId="0" xfId="227" applyFont="1" applyFill="1" applyProtection="1"/>
    <xf numFmtId="0" fontId="62" fillId="0" borderId="0" xfId="227" applyFont="1" applyProtection="1">
      <protection locked="0"/>
    </xf>
    <xf numFmtId="0" fontId="46" fillId="25" borderId="19" xfId="227" applyFont="1" applyFill="1" applyBorder="1" applyProtection="1"/>
    <xf numFmtId="0" fontId="46" fillId="25" borderId="0" xfId="227" applyFont="1" applyFill="1" applyBorder="1" applyProtection="1"/>
    <xf numFmtId="3" fontId="17" fillId="25" borderId="0" xfId="227" applyNumberFormat="1" applyFont="1" applyFill="1" applyBorder="1" applyAlignment="1" applyProtection="1">
      <alignment horizontal="center"/>
    </xf>
    <xf numFmtId="0" fontId="11" fillId="25" borderId="0" xfId="227" applyFont="1" applyFill="1" applyBorder="1" applyProtection="1"/>
    <xf numFmtId="0" fontId="46" fillId="25" borderId="0" xfId="227" applyFont="1" applyFill="1" applyProtection="1"/>
    <xf numFmtId="0" fontId="46" fillId="0" borderId="0" xfId="227" applyFont="1" applyProtection="1">
      <protection locked="0"/>
    </xf>
    <xf numFmtId="0" fontId="16" fillId="25" borderId="11" xfId="227" applyFont="1" applyFill="1" applyBorder="1" applyAlignment="1" applyProtection="1">
      <alignment horizontal="center"/>
    </xf>
    <xf numFmtId="0" fontId="16" fillId="25" borderId="12" xfId="227" applyFont="1" applyFill="1" applyBorder="1" applyAlignment="1" applyProtection="1">
      <alignment horizontal="center"/>
    </xf>
    <xf numFmtId="167" fontId="75" fillId="25" borderId="0" xfId="227" applyNumberFormat="1" applyFont="1" applyFill="1" applyBorder="1" applyAlignment="1" applyProtection="1">
      <alignment horizontal="right"/>
    </xf>
    <xf numFmtId="167" fontId="75" fillId="26" borderId="0" xfId="227" applyNumberFormat="1" applyFont="1" applyFill="1" applyBorder="1" applyAlignment="1" applyProtection="1">
      <alignment horizontal="right"/>
    </xf>
    <xf numFmtId="0" fontId="60" fillId="25" borderId="0" xfId="227" applyFont="1" applyFill="1" applyBorder="1" applyAlignment="1" applyProtection="1">
      <alignment horizontal="left"/>
    </xf>
    <xf numFmtId="167" fontId="17" fillId="25"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167" fontId="16" fillId="25" borderId="0" xfId="227" applyNumberFormat="1" applyFont="1" applyFill="1" applyBorder="1" applyAlignment="1" applyProtection="1">
      <alignment horizontal="right"/>
    </xf>
    <xf numFmtId="167" fontId="16" fillId="26"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protection locked="0"/>
    </xf>
    <xf numFmtId="0" fontId="66" fillId="25" borderId="0" xfId="227" applyFont="1" applyFill="1" applyBorder="1" applyAlignment="1" applyProtection="1">
      <alignment horizontal="center"/>
    </xf>
    <xf numFmtId="0" fontId="34" fillId="25" borderId="0" xfId="227" applyFont="1" applyFill="1" applyBorder="1" applyProtection="1"/>
    <xf numFmtId="0" fontId="81" fillId="25" borderId="0" xfId="227" applyFont="1" applyFill="1" applyBorder="1" applyAlignment="1" applyProtection="1">
      <alignment horizontal="left"/>
    </xf>
    <xf numFmtId="1" fontId="17" fillId="25" borderId="0" xfId="227" applyNumberFormat="1" applyFont="1" applyFill="1" applyBorder="1" applyAlignment="1" applyProtection="1">
      <alignment horizontal="center"/>
    </xf>
    <xf numFmtId="0" fontId="7" fillId="26" borderId="18" xfId="227" applyFill="1" applyBorder="1" applyProtection="1"/>
    <xf numFmtId="0" fontId="16" fillId="25" borderId="18" xfId="227" applyFont="1" applyFill="1" applyBorder="1" applyAlignment="1" applyProtection="1">
      <alignment horizontal="right"/>
    </xf>
    <xf numFmtId="0" fontId="14" fillId="25" borderId="22" xfId="227" applyFont="1" applyFill="1" applyBorder="1" applyAlignment="1" applyProtection="1">
      <alignment horizontal="left"/>
    </xf>
    <xf numFmtId="0" fontId="21" fillId="25" borderId="22" xfId="227" applyFont="1" applyFill="1" applyBorder="1" applyProtection="1"/>
    <xf numFmtId="0" fontId="46" fillId="25" borderId="22" xfId="227" applyFont="1" applyFill="1" applyBorder="1" applyAlignment="1" applyProtection="1">
      <alignment horizontal="left"/>
    </xf>
    <xf numFmtId="0" fontId="7" fillId="25" borderId="22" xfId="227" applyFill="1" applyBorder="1" applyProtection="1"/>
    <xf numFmtId="0" fontId="7" fillId="25" borderId="21" xfId="227" applyFill="1" applyBorder="1" applyProtection="1"/>
    <xf numFmtId="0" fontId="21" fillId="0" borderId="0" xfId="227" applyFont="1" applyBorder="1" applyAlignment="1" applyProtection="1"/>
    <xf numFmtId="0" fontId="16" fillId="25" borderId="0" xfId="227" applyFont="1" applyFill="1" applyBorder="1" applyAlignment="1" applyProtection="1">
      <alignment horizontal="center"/>
    </xf>
    <xf numFmtId="0" fontId="7" fillId="25" borderId="0" xfId="227" applyFill="1" applyBorder="1" applyAlignment="1" applyProtection="1">
      <alignment vertical="justify"/>
    </xf>
    <xf numFmtId="0" fontId="10" fillId="25" borderId="19" xfId="227" applyFont="1" applyFill="1" applyBorder="1" applyProtection="1"/>
    <xf numFmtId="0" fontId="63" fillId="25" borderId="0" xfId="227" applyFont="1" applyFill="1" applyBorder="1" applyProtection="1"/>
    <xf numFmtId="0" fontId="64" fillId="25" borderId="19" xfId="227" applyFont="1" applyFill="1" applyBorder="1" applyProtection="1"/>
    <xf numFmtId="0" fontId="8" fillId="25" borderId="0" xfId="227" applyFont="1" applyFill="1" applyBorder="1" applyProtection="1"/>
    <xf numFmtId="0" fontId="18" fillId="25" borderId="0" xfId="227" applyFont="1" applyFill="1" applyProtection="1"/>
    <xf numFmtId="0" fontId="17" fillId="25" borderId="0" xfId="227" applyFont="1" applyFill="1" applyBorder="1" applyProtection="1"/>
    <xf numFmtId="0" fontId="15" fillId="25" borderId="19" xfId="227" applyFont="1" applyFill="1" applyBorder="1" applyProtection="1"/>
    <xf numFmtId="0" fontId="18" fillId="0" borderId="0" xfId="227" applyFont="1" applyProtection="1">
      <protection locked="0"/>
    </xf>
    <xf numFmtId="0" fontId="16" fillId="25" borderId="0" xfId="227" applyFont="1" applyFill="1" applyBorder="1" applyAlignment="1" applyProtection="1">
      <alignment horizontal="left"/>
    </xf>
    <xf numFmtId="0" fontId="11" fillId="25" borderId="19" xfId="227" applyFont="1" applyFill="1" applyBorder="1" applyProtection="1"/>
    <xf numFmtId="165" fontId="17" fillId="25" borderId="0" xfId="227" applyNumberFormat="1" applyFont="1" applyFill="1" applyBorder="1" applyAlignment="1" applyProtection="1">
      <alignment horizontal="center"/>
    </xf>
    <xf numFmtId="165" fontId="8" fillId="25" borderId="0" xfId="227" applyNumberFormat="1" applyFont="1" applyFill="1" applyBorder="1" applyAlignment="1" applyProtection="1">
      <alignment horizontal="center"/>
    </xf>
    <xf numFmtId="0" fontId="76" fillId="25" borderId="0" xfId="227" applyFont="1" applyFill="1" applyBorder="1" applyProtection="1"/>
    <xf numFmtId="168" fontId="75" fillId="25" borderId="0" xfId="227" applyNumberFormat="1" applyFont="1" applyFill="1" applyBorder="1" applyAlignment="1" applyProtection="1">
      <alignment horizontal="right"/>
    </xf>
    <xf numFmtId="168" fontId="75" fillId="26" borderId="0" xfId="227" applyNumberFormat="1" applyFont="1" applyFill="1" applyBorder="1" applyAlignment="1" applyProtection="1">
      <alignment horizontal="right"/>
    </xf>
    <xf numFmtId="168" fontId="17" fillId="25" borderId="0" xfId="227" applyNumberFormat="1" applyFont="1" applyFill="1" applyBorder="1" applyAlignment="1" applyProtection="1">
      <alignment horizontal="right"/>
    </xf>
    <xf numFmtId="168" fontId="17" fillId="26" borderId="0" xfId="227" applyNumberFormat="1" applyFont="1" applyFill="1" applyBorder="1" applyAlignment="1" applyProtection="1">
      <alignment horizontal="right"/>
    </xf>
    <xf numFmtId="168" fontId="16" fillId="25" borderId="0" xfId="227" applyNumberFormat="1" applyFont="1" applyFill="1" applyBorder="1" applyAlignment="1" applyProtection="1">
      <alignment horizontal="right"/>
    </xf>
    <xf numFmtId="168" fontId="16" fillId="26" borderId="0" xfId="227" applyNumberFormat="1" applyFont="1" applyFill="1" applyBorder="1" applyAlignment="1" applyProtection="1">
      <alignment horizontal="right"/>
    </xf>
    <xf numFmtId="0" fontId="17" fillId="25" borderId="0" xfId="227" applyFont="1" applyFill="1" applyBorder="1" applyAlignment="1" applyProtection="1">
      <alignment horizontal="left" indent="1"/>
    </xf>
    <xf numFmtId="0" fontId="33" fillId="25" borderId="19" xfId="227" applyFont="1" applyFill="1" applyBorder="1" applyProtection="1"/>
    <xf numFmtId="0" fontId="7" fillId="0" borderId="0" xfId="227" applyBorder="1" applyProtection="1"/>
    <xf numFmtId="0" fontId="81" fillId="25" borderId="0" xfId="227" applyFont="1" applyFill="1" applyBorder="1" applyAlignment="1" applyProtection="1">
      <alignment horizontal="left" vertical="center"/>
    </xf>
    <xf numFmtId="169" fontId="60" fillId="25" borderId="0" xfId="227" applyNumberFormat="1" applyFont="1" applyFill="1" applyBorder="1" applyAlignment="1" applyProtection="1">
      <alignment horizontal="center"/>
    </xf>
    <xf numFmtId="165" fontId="116" fillId="25" borderId="0" xfId="227" applyNumberFormat="1" applyFont="1" applyFill="1" applyBorder="1" applyAlignment="1" applyProtection="1">
      <alignment horizontal="center"/>
    </xf>
    <xf numFmtId="165" fontId="21" fillId="25" borderId="0" xfId="227" applyNumberFormat="1" applyFont="1" applyFill="1" applyBorder="1" applyAlignment="1" applyProtection="1">
      <alignment horizontal="right"/>
    </xf>
    <xf numFmtId="0" fontId="19" fillId="29" borderId="19" xfId="227" applyFont="1" applyFill="1" applyBorder="1" applyAlignment="1" applyProtection="1">
      <alignment horizontal="center" vertical="center"/>
    </xf>
    <xf numFmtId="0" fontId="7" fillId="25" borderId="18" xfId="227" applyFill="1" applyBorder="1" applyAlignment="1" applyProtection="1">
      <alignment horizontal="left"/>
    </xf>
    <xf numFmtId="0" fontId="14" fillId="25" borderId="23" xfId="227" applyFont="1" applyFill="1" applyBorder="1" applyAlignment="1" applyProtection="1">
      <alignment horizontal="left"/>
    </xf>
    <xf numFmtId="0" fontId="14" fillId="25" borderId="0" xfId="227" applyFont="1" applyFill="1" applyBorder="1" applyAlignment="1" applyProtection="1">
      <alignment horizontal="left"/>
    </xf>
    <xf numFmtId="0" fontId="46" fillId="25" borderId="0" xfId="227" applyFont="1" applyFill="1" applyBorder="1" applyAlignment="1" applyProtection="1">
      <alignment horizontal="left"/>
    </xf>
    <xf numFmtId="0" fontId="21" fillId="25" borderId="0" xfId="227" applyFont="1" applyFill="1" applyBorder="1" applyAlignment="1" applyProtection="1">
      <alignment horizontal="right"/>
    </xf>
    <xf numFmtId="0" fontId="14" fillId="25" borderId="20" xfId="227" applyFont="1" applyFill="1" applyBorder="1" applyAlignment="1" applyProtection="1">
      <alignment horizontal="left"/>
    </xf>
    <xf numFmtId="0" fontId="21" fillId="0" borderId="0" xfId="227" applyFont="1" applyBorder="1" applyAlignment="1" applyProtection="1">
      <alignment vertical="center"/>
    </xf>
    <xf numFmtId="0" fontId="7" fillId="25" borderId="20" xfId="227" applyFill="1" applyBorder="1" applyAlignment="1" applyProtection="1">
      <alignment vertical="center"/>
    </xf>
    <xf numFmtId="0" fontId="7" fillId="25" borderId="20" xfId="227" applyFill="1" applyBorder="1" applyProtection="1"/>
    <xf numFmtId="0" fontId="7" fillId="25" borderId="0" xfId="227" applyFill="1" applyBorder="1" applyAlignment="1" applyProtection="1"/>
    <xf numFmtId="0" fontId="16" fillId="25" borderId="0" xfId="227" applyFont="1" applyFill="1" applyBorder="1" applyAlignment="1" applyProtection="1">
      <alignment horizontal="center" vertical="distributed"/>
    </xf>
    <xf numFmtId="0" fontId="61" fillId="25" borderId="20" xfId="227" applyFont="1" applyFill="1" applyBorder="1" applyProtection="1"/>
    <xf numFmtId="0" fontId="28" fillId="25" borderId="0" xfId="227" applyFont="1" applyFill="1" applyProtection="1"/>
    <xf numFmtId="0" fontId="28" fillId="25" borderId="20" xfId="227" applyFont="1" applyFill="1" applyBorder="1" applyProtection="1"/>
    <xf numFmtId="0" fontId="28" fillId="25" borderId="0" xfId="227" applyFont="1" applyFill="1" applyBorder="1" applyProtection="1"/>
    <xf numFmtId="0" fontId="28" fillId="0" borderId="0" xfId="227" applyFont="1" applyProtection="1">
      <protection locked="0"/>
    </xf>
    <xf numFmtId="0" fontId="26" fillId="25" borderId="0" xfId="227" applyFont="1" applyFill="1" applyProtection="1"/>
    <xf numFmtId="0" fontId="18" fillId="25" borderId="20" xfId="227" applyFont="1" applyFill="1" applyBorder="1" applyProtection="1"/>
    <xf numFmtId="0" fontId="26" fillId="0" borderId="0" xfId="227" applyFont="1" applyProtection="1">
      <protection locked="0"/>
    </xf>
    <xf numFmtId="0" fontId="26" fillId="25" borderId="20" xfId="227" applyFont="1" applyFill="1" applyBorder="1" applyProtection="1"/>
    <xf numFmtId="0" fontId="29" fillId="25" borderId="20" xfId="227" applyFont="1" applyFill="1" applyBorder="1" applyProtection="1"/>
    <xf numFmtId="0" fontId="116" fillId="0" borderId="0" xfId="40" applyFont="1" applyFill="1" applyBorder="1" applyAlignment="1" applyProtection="1">
      <alignment horizontal="left" indent="1"/>
    </xf>
    <xf numFmtId="165" fontId="16" fillId="25" borderId="0" xfId="227" applyNumberFormat="1" applyFont="1" applyFill="1" applyBorder="1" applyAlignment="1" applyProtection="1">
      <alignment horizontal="center"/>
    </xf>
    <xf numFmtId="0" fontId="18" fillId="0" borderId="0" xfId="227" applyFont="1" applyProtection="1"/>
    <xf numFmtId="167" fontId="75" fillId="25" borderId="0" xfId="227" applyNumberFormat="1" applyFont="1" applyFill="1" applyBorder="1" applyAlignment="1" applyProtection="1">
      <alignment horizontal="right" indent="1"/>
    </xf>
    <xf numFmtId="167" fontId="75" fillId="26" borderId="0" xfId="227" applyNumberFormat="1" applyFont="1" applyFill="1" applyBorder="1" applyAlignment="1" applyProtection="1">
      <alignment horizontal="right" indent="1"/>
    </xf>
    <xf numFmtId="0" fontId="63" fillId="25" borderId="0" xfId="227" applyFont="1" applyFill="1" applyBorder="1" applyAlignment="1" applyProtection="1">
      <alignment horizontal="left"/>
    </xf>
    <xf numFmtId="167" fontId="17" fillId="25" borderId="0" xfId="227" applyNumberFormat="1" applyFont="1" applyFill="1" applyBorder="1" applyAlignment="1" applyProtection="1">
      <alignment horizontal="right" indent="1"/>
    </xf>
    <xf numFmtId="167" fontId="17" fillId="26" borderId="0" xfId="227" applyNumberFormat="1" applyFont="1" applyFill="1" applyBorder="1" applyAlignment="1" applyProtection="1">
      <alignment horizontal="right" indent="1"/>
    </xf>
    <xf numFmtId="167" fontId="16" fillId="25" borderId="0" xfId="227" applyNumberFormat="1" applyFont="1" applyFill="1" applyBorder="1" applyAlignment="1" applyProtection="1">
      <alignment horizontal="right" wrapText="1" indent="1"/>
    </xf>
    <xf numFmtId="168" fontId="16" fillId="25" borderId="0" xfId="227" applyNumberFormat="1" applyFont="1" applyFill="1" applyBorder="1" applyAlignment="1" applyProtection="1">
      <alignment horizontal="right" wrapText="1" indent="1"/>
    </xf>
    <xf numFmtId="168" fontId="16" fillId="26" borderId="0" xfId="227" applyNumberFormat="1" applyFont="1" applyFill="1" applyBorder="1" applyAlignment="1" applyProtection="1">
      <alignment horizontal="right" wrapText="1" indent="1"/>
    </xf>
    <xf numFmtId="167" fontId="17" fillId="25" borderId="0" xfId="227" applyNumberFormat="1" applyFont="1" applyFill="1" applyBorder="1" applyAlignment="1" applyProtection="1">
      <alignment horizontal="right" wrapText="1" indent="1"/>
    </xf>
    <xf numFmtId="168" fontId="17" fillId="25" borderId="0" xfId="227" applyNumberFormat="1" applyFont="1" applyFill="1" applyBorder="1" applyAlignment="1" applyProtection="1">
      <alignment horizontal="right" wrapText="1" indent="1"/>
    </xf>
    <xf numFmtId="168" fontId="17" fillId="26" borderId="0" xfId="227" applyNumberFormat="1" applyFont="1" applyFill="1" applyBorder="1" applyAlignment="1" applyProtection="1">
      <alignment horizontal="right" wrapText="1" indent="1"/>
    </xf>
    <xf numFmtId="0" fontId="117" fillId="25" borderId="0" xfId="227" applyFont="1" applyFill="1" applyProtection="1"/>
    <xf numFmtId="0" fontId="46" fillId="25" borderId="20" xfId="227" applyFont="1" applyFill="1" applyBorder="1" applyProtection="1"/>
    <xf numFmtId="164" fontId="67" fillId="25" borderId="0" xfId="227" applyNumberFormat="1" applyFont="1" applyFill="1" applyBorder="1" applyAlignment="1" applyProtection="1">
      <alignment horizontal="center"/>
    </xf>
    <xf numFmtId="0" fontId="117" fillId="0" borderId="0" xfId="227" applyFont="1" applyProtection="1">
      <protection locked="0"/>
    </xf>
    <xf numFmtId="0" fontId="19" fillId="29" borderId="20" xfId="227" applyFont="1" applyFill="1" applyBorder="1" applyAlignment="1" applyProtection="1">
      <alignment horizontal="center" vertical="center"/>
    </xf>
    <xf numFmtId="0" fontId="78" fillId="27" borderId="0" xfId="66" applyFont="1" applyFill="1" applyBorder="1" applyAlignment="1">
      <alignment horizontal="left" indent="4"/>
    </xf>
    <xf numFmtId="0" fontId="16" fillId="25" borderId="0" xfId="227" applyFont="1" applyFill="1" applyBorder="1" applyAlignment="1">
      <alignment horizontal="center" wrapText="1"/>
    </xf>
    <xf numFmtId="0" fontId="46" fillId="25" borderId="0" xfId="227" applyFont="1" applyFill="1" applyBorder="1" applyAlignment="1">
      <alignment horizontal="left"/>
    </xf>
    <xf numFmtId="0" fontId="144" fillId="25" borderId="0" xfId="227" applyFont="1" applyFill="1" applyBorder="1" applyAlignment="1"/>
    <xf numFmtId="180" fontId="86" fillId="25" borderId="0" xfId="166" applyNumberFormat="1" applyFont="1" applyFill="1" applyBorder="1" applyAlignment="1">
      <alignment horizontal="right"/>
    </xf>
    <xf numFmtId="181" fontId="86" fillId="25" borderId="0" xfId="166" applyNumberFormat="1" applyFont="1" applyFill="1" applyBorder="1" applyAlignment="1">
      <alignment horizontal="right"/>
    </xf>
    <xf numFmtId="167" fontId="78" fillId="27" borderId="83" xfId="66" applyNumberFormat="1" applyFont="1" applyFill="1" applyBorder="1" applyAlignment="1">
      <alignment horizontal="left" indent="2"/>
    </xf>
    <xf numFmtId="0" fontId="16" fillId="26" borderId="0" xfId="227" applyFont="1" applyFill="1" applyBorder="1" applyAlignment="1">
      <alignment horizontal="center" wrapText="1"/>
    </xf>
    <xf numFmtId="180" fontId="88" fillId="25" borderId="0" xfId="166" applyNumberFormat="1" applyFont="1" applyFill="1" applyBorder="1" applyAlignment="1">
      <alignment horizontal="right"/>
    </xf>
    <xf numFmtId="181" fontId="88" fillId="25" borderId="0" xfId="166" applyNumberFormat="1" applyFont="1" applyFill="1" applyBorder="1" applyAlignment="1">
      <alignment horizontal="right"/>
    </xf>
    <xf numFmtId="0" fontId="7" fillId="25" borderId="0" xfId="63" applyFont="1" applyFill="1" applyAlignment="1"/>
    <xf numFmtId="0" fontId="16" fillId="0" borderId="0" xfId="227" applyFont="1" applyBorder="1" applyAlignment="1">
      <alignment horizontal="center" wrapText="1"/>
    </xf>
    <xf numFmtId="0" fontId="46" fillId="25" borderId="0" xfId="227" applyFont="1" applyFill="1" applyBorder="1" applyAlignment="1"/>
    <xf numFmtId="167" fontId="78" fillId="24" borderId="0" xfId="40" applyNumberFormat="1" applyFont="1" applyFill="1" applyBorder="1" applyAlignment="1">
      <alignment horizontal="left" indent="2"/>
    </xf>
    <xf numFmtId="0" fontId="23" fillId="26" borderId="0" xfId="63" applyFont="1" applyFill="1" applyBorder="1" applyAlignment="1">
      <alignment horizontal="center" wrapText="1"/>
    </xf>
    <xf numFmtId="3" fontId="86" fillId="25" borderId="0" xfId="63" applyNumberFormat="1" applyFont="1" applyFill="1" applyBorder="1" applyAlignment="1"/>
    <xf numFmtId="167" fontId="75" fillId="27" borderId="83" xfId="66" applyNumberFormat="1" applyFont="1" applyFill="1" applyBorder="1" applyAlignment="1">
      <alignment horizontal="left" vertical="center"/>
    </xf>
    <xf numFmtId="3" fontId="86" fillId="25" borderId="0" xfId="63" applyNumberFormat="1" applyFont="1" applyFill="1" applyBorder="1" applyAlignment="1">
      <alignment horizontal="left" indent="1"/>
    </xf>
    <xf numFmtId="0" fontId="75" fillId="24" borderId="0" xfId="40" applyFont="1" applyFill="1" applyBorder="1" applyAlignment="1">
      <alignment horizontal="left" vertical="center"/>
    </xf>
    <xf numFmtId="0" fontId="16" fillId="26" borderId="0" xfId="227" applyFont="1" applyFill="1" applyBorder="1" applyAlignment="1">
      <alignment horizontal="left" indent="1"/>
    </xf>
    <xf numFmtId="0" fontId="46" fillId="26" borderId="0" xfId="63" applyFont="1" applyFill="1" applyAlignment="1">
      <alignment horizontal="left" indent="1"/>
    </xf>
    <xf numFmtId="0" fontId="16" fillId="26" borderId="0" xfId="227" applyFont="1" applyFill="1" applyBorder="1" applyAlignment="1">
      <alignment horizontal="center" vertical="center" wrapText="1"/>
    </xf>
    <xf numFmtId="0" fontId="46" fillId="26" borderId="0" xfId="227" applyFont="1" applyFill="1" applyBorder="1" applyAlignment="1">
      <alignment horizontal="left" indent="1"/>
    </xf>
    <xf numFmtId="0" fontId="145" fillId="24" borderId="0" xfId="40" applyFont="1" applyFill="1" applyBorder="1" applyAlignment="1">
      <alignment horizontal="left" vertical="center"/>
    </xf>
    <xf numFmtId="0" fontId="16" fillId="0" borderId="0" xfId="227" applyFont="1" applyBorder="1" applyAlignment="1">
      <alignment horizontal="left" indent="1"/>
    </xf>
    <xf numFmtId="167" fontId="78" fillId="24" borderId="0" xfId="40" applyNumberFormat="1" applyFont="1" applyFill="1" applyBorder="1" applyAlignment="1">
      <alignment horizontal="left" vertical="center" indent="2"/>
    </xf>
    <xf numFmtId="0" fontId="16" fillId="25" borderId="0" xfId="227" applyFont="1" applyFill="1" applyBorder="1" applyAlignment="1">
      <alignment horizontal="center" vertical="center" wrapText="1"/>
    </xf>
    <xf numFmtId="0" fontId="46" fillId="25" borderId="0" xfId="227" applyFont="1" applyFill="1" applyBorder="1"/>
    <xf numFmtId="1" fontId="16" fillId="26" borderId="0" xfId="227" applyNumberFormat="1" applyFont="1" applyFill="1" applyBorder="1" applyAlignment="1">
      <alignment horizontal="center" vertical="center" wrapText="1"/>
    </xf>
    <xf numFmtId="0" fontId="16" fillId="0" borderId="0" xfId="227" applyFont="1" applyBorder="1" applyAlignment="1">
      <alignment horizontal="center" vertical="center" wrapText="1"/>
    </xf>
    <xf numFmtId="0" fontId="46" fillId="26" borderId="0" xfId="227" applyFont="1" applyFill="1" applyBorder="1"/>
    <xf numFmtId="0" fontId="34" fillId="26" borderId="0" xfId="63" applyFont="1" applyFill="1" applyBorder="1" applyAlignment="1"/>
    <xf numFmtId="0" fontId="47" fillId="27" borderId="0" xfId="40" applyFont="1" applyFill="1" applyBorder="1" applyAlignment="1">
      <alignment horizontal="left" vertical="center"/>
    </xf>
    <xf numFmtId="0" fontId="45" fillId="26" borderId="0" xfId="227" applyFont="1" applyFill="1" applyBorder="1" applyAlignment="1"/>
    <xf numFmtId="0" fontId="21" fillId="26" borderId="0" xfId="63" applyFont="1" applyFill="1" applyBorder="1" applyAlignment="1">
      <alignment horizontal="left" vertical="center"/>
    </xf>
    <xf numFmtId="0" fontId="7" fillId="25" borderId="0" xfId="227" applyFill="1"/>
    <xf numFmtId="0" fontId="16" fillId="25" borderId="18" xfId="227" applyFont="1" applyFill="1" applyBorder="1" applyAlignment="1">
      <alignment horizontal="right"/>
    </xf>
    <xf numFmtId="0" fontId="7" fillId="0" borderId="18" xfId="227" applyBorder="1"/>
    <xf numFmtId="0" fontId="7" fillId="0" borderId="0" xfId="227"/>
    <xf numFmtId="0" fontId="7" fillId="25" borderId="0" xfId="227" applyFill="1" applyBorder="1"/>
    <xf numFmtId="0" fontId="7" fillId="25" borderId="21" xfId="227" applyFill="1" applyBorder="1"/>
    <xf numFmtId="0" fontId="21" fillId="25" borderId="0" xfId="227" applyFont="1" applyFill="1" applyBorder="1" applyAlignment="1">
      <alignment horizontal="right"/>
    </xf>
    <xf numFmtId="0" fontId="7" fillId="25" borderId="19" xfId="227" applyFill="1" applyBorder="1"/>
    <xf numFmtId="0" fontId="7" fillId="25" borderId="0" xfId="227" applyFill="1" applyAlignment="1">
      <alignment vertical="center"/>
    </xf>
    <xf numFmtId="0" fontId="7" fillId="25" borderId="0" xfId="227" applyFill="1" applyBorder="1" applyAlignment="1">
      <alignment vertical="center"/>
    </xf>
    <xf numFmtId="0" fontId="7" fillId="0" borderId="0" xfId="227" applyAlignment="1">
      <alignment vertical="center"/>
    </xf>
    <xf numFmtId="0" fontId="10" fillId="25" borderId="0" xfId="227" applyFont="1" applyFill="1" applyBorder="1"/>
    <xf numFmtId="0" fontId="7" fillId="26" borderId="0" xfId="227" applyFill="1" applyBorder="1" applyAlignment="1">
      <alignment vertical="justify" wrapText="1"/>
    </xf>
    <xf numFmtId="0" fontId="16" fillId="26" borderId="11" xfId="227" applyFont="1" applyFill="1" applyBorder="1" applyAlignment="1">
      <alignment horizontal="center"/>
    </xf>
    <xf numFmtId="0" fontId="16" fillId="25" borderId="11" xfId="227" applyFont="1" applyFill="1" applyBorder="1" applyAlignment="1">
      <alignment horizontal="center"/>
    </xf>
    <xf numFmtId="0" fontId="16" fillId="25" borderId="58" xfId="227" applyFont="1" applyFill="1" applyBorder="1" applyAlignment="1">
      <alignment horizontal="center"/>
    </xf>
    <xf numFmtId="0" fontId="16" fillId="25" borderId="12" xfId="227" applyFont="1" applyFill="1" applyBorder="1" applyAlignment="1">
      <alignment horizontal="center"/>
    </xf>
    <xf numFmtId="0" fontId="50" fillId="25" borderId="0" xfId="227" applyFont="1" applyFill="1"/>
    <xf numFmtId="0" fontId="50" fillId="25" borderId="0" xfId="227" applyFont="1" applyFill="1" applyBorder="1"/>
    <xf numFmtId="165" fontId="75" fillId="26" borderId="10" xfId="227" applyNumberFormat="1" applyFont="1" applyFill="1" applyBorder="1" applyAlignment="1">
      <alignment horizontal="right" vertical="center" indent="2"/>
    </xf>
    <xf numFmtId="0" fontId="54" fillId="25" borderId="19" xfId="227" applyFont="1" applyFill="1" applyBorder="1"/>
    <xf numFmtId="0" fontId="50" fillId="0" borderId="0" xfId="227" applyFont="1"/>
    <xf numFmtId="0" fontId="17" fillId="25" borderId="0" xfId="227" applyFont="1" applyFill="1" applyBorder="1"/>
    <xf numFmtId="165" fontId="8" fillId="26" borderId="0" xfId="227" applyNumberFormat="1" applyFont="1" applyFill="1" applyBorder="1" applyAlignment="1">
      <alignment horizontal="right" indent="2"/>
    </xf>
    <xf numFmtId="0" fontId="8" fillId="25" borderId="0" xfId="227" applyFont="1" applyFill="1" applyBorder="1"/>
    <xf numFmtId="0" fontId="10" fillId="25" borderId="19" xfId="227" applyFont="1" applyFill="1" applyBorder="1"/>
    <xf numFmtId="0" fontId="15" fillId="25" borderId="0" xfId="227" applyFont="1" applyFill="1" applyBorder="1"/>
    <xf numFmtId="2" fontId="21" fillId="26" borderId="0" xfId="227" applyNumberFormat="1" applyFont="1" applyFill="1" applyBorder="1" applyAlignment="1">
      <alignment horizontal="right"/>
    </xf>
    <xf numFmtId="167" fontId="75" fillId="26" borderId="10" xfId="227" applyNumberFormat="1" applyFont="1" applyFill="1" applyBorder="1" applyAlignment="1">
      <alignment horizontal="right" vertical="center" indent="2"/>
    </xf>
    <xf numFmtId="167" fontId="8" fillId="26" borderId="0" xfId="227" applyNumberFormat="1" applyFont="1" applyFill="1" applyBorder="1" applyAlignment="1">
      <alignment horizontal="right" indent="2"/>
    </xf>
    <xf numFmtId="0" fontId="17" fillId="25" borderId="0" xfId="227" applyFont="1" applyFill="1" applyBorder="1" applyAlignment="1">
      <alignment horizontal="left"/>
    </xf>
    <xf numFmtId="0" fontId="10" fillId="25" borderId="19" xfId="227" applyFont="1" applyFill="1" applyBorder="1" applyAlignment="1"/>
    <xf numFmtId="0" fontId="7" fillId="0" borderId="0" xfId="227" applyAlignment="1"/>
    <xf numFmtId="0" fontId="34" fillId="25" borderId="0" xfId="227" applyFont="1" applyFill="1" applyBorder="1"/>
    <xf numFmtId="0" fontId="14" fillId="25" borderId="0" xfId="227" applyFont="1" applyFill="1" applyBorder="1" applyAlignment="1">
      <alignment horizontal="left"/>
    </xf>
    <xf numFmtId="167" fontId="61" fillId="0" borderId="0" xfId="227" applyNumberFormat="1" applyFont="1" applyProtection="1">
      <protection locked="0"/>
    </xf>
    <xf numFmtId="168" fontId="11" fillId="25" borderId="19" xfId="227" applyNumberFormat="1" applyFont="1" applyFill="1" applyBorder="1" applyProtection="1"/>
    <xf numFmtId="0" fontId="17" fillId="35" borderId="0" xfId="62" applyFont="1" applyFill="1" applyBorder="1" applyAlignment="1">
      <alignment vertical="center" wrapText="1"/>
    </xf>
    <xf numFmtId="0" fontId="17" fillId="35" borderId="0" xfId="62" applyFont="1" applyFill="1" applyBorder="1" applyAlignment="1"/>
    <xf numFmtId="0" fontId="17" fillId="35" borderId="0" xfId="62" applyFont="1" applyFill="1" applyBorder="1" applyAlignment="1">
      <alignment vertical="center"/>
    </xf>
    <xf numFmtId="164" fontId="17" fillId="35" borderId="0" xfId="40" applyNumberFormat="1" applyFont="1" applyFill="1" applyBorder="1" applyAlignment="1">
      <alignment horizontal="justify" vertical="center" wrapText="1"/>
    </xf>
    <xf numFmtId="164" fontId="33" fillId="35" borderId="67" xfId="40" applyNumberFormat="1" applyFont="1" applyFill="1" applyBorder="1" applyAlignment="1">
      <alignment horizontal="left" vertical="center" wrapText="1"/>
    </xf>
    <xf numFmtId="164" fontId="33" fillId="35" borderId="0" xfId="40" applyNumberFormat="1" applyFont="1" applyFill="1" applyBorder="1" applyAlignment="1">
      <alignment horizontal="left" vertical="center" wrapText="1"/>
    </xf>
    <xf numFmtId="172" fontId="112" fillId="32" borderId="0" xfId="62" applyNumberFormat="1" applyFont="1" applyFill="1" applyBorder="1" applyAlignment="1">
      <alignment horizontal="center" vertical="center" wrapText="1"/>
    </xf>
    <xf numFmtId="172" fontId="112" fillId="32" borderId="0" xfId="62" applyNumberFormat="1" applyFont="1" applyFill="1" applyBorder="1" applyAlignment="1">
      <alignment horizontal="center" vertical="center"/>
    </xf>
    <xf numFmtId="164" fontId="17" fillId="35" borderId="0" xfId="40" applyNumberFormat="1" applyFont="1" applyFill="1" applyBorder="1" applyAlignment="1">
      <alignment horizontal="justify" wrapText="1"/>
    </xf>
    <xf numFmtId="164" fontId="33" fillId="35" borderId="60" xfId="40" applyNumberFormat="1" applyFont="1" applyFill="1" applyBorder="1" applyAlignment="1">
      <alignment horizontal="left" vertical="center" wrapText="1"/>
    </xf>
    <xf numFmtId="164" fontId="118" fillId="36" borderId="0" xfId="40" applyNumberFormat="1" applyFont="1" applyFill="1" applyBorder="1" applyAlignment="1">
      <alignment horizontal="justify" vertical="center" readingOrder="1"/>
    </xf>
    <xf numFmtId="0" fontId="94" fillId="31" borderId="0" xfId="62" applyFont="1" applyFill="1" applyBorder="1" applyAlignment="1">
      <alignment horizontal="left" wrapText="1"/>
    </xf>
    <xf numFmtId="164" fontId="33" fillId="35" borderId="61" xfId="40" applyNumberFormat="1" applyFont="1" applyFill="1" applyBorder="1" applyAlignment="1">
      <alignment horizontal="left" vertical="center" wrapText="1"/>
    </xf>
    <xf numFmtId="0" fontId="48" fillId="35" borderId="0" xfId="62" applyFont="1" applyFill="1" applyAlignment="1">
      <alignment horizontal="center" vertical="center"/>
    </xf>
    <xf numFmtId="173" fontId="17" fillId="25" borderId="0" xfId="0" applyNumberFormat="1" applyFont="1" applyFill="1" applyBorder="1" applyAlignment="1">
      <alignment horizontal="left"/>
    </xf>
    <xf numFmtId="164" fontId="22" fillId="27" borderId="0" xfId="40" applyNumberFormat="1" applyFont="1" applyFill="1" applyBorder="1" applyAlignment="1">
      <alignment horizontal="left" wrapText="1"/>
    </xf>
    <xf numFmtId="164" fontId="22" fillId="24" borderId="0" xfId="40" applyNumberFormat="1" applyFont="1" applyFill="1" applyBorder="1" applyAlignment="1">
      <alignment wrapText="1"/>
    </xf>
    <xf numFmtId="164" fontId="28" fillId="24" borderId="0" xfId="40" applyNumberFormat="1" applyFont="1" applyFill="1" applyBorder="1" applyAlignment="1">
      <alignment horizontal="left" wrapText="1"/>
    </xf>
    <xf numFmtId="164" fontId="16"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164" fontId="17" fillId="27" borderId="0" xfId="40" applyNumberFormat="1" applyFont="1" applyFill="1" applyBorder="1" applyAlignment="1">
      <alignment wrapText="1"/>
    </xf>
    <xf numFmtId="0" fontId="15" fillId="25" borderId="0" xfId="0" applyFont="1" applyFill="1" applyBorder="1" applyAlignment="1">
      <alignment horizontal="justify" vertical="top" wrapText="1"/>
    </xf>
    <xf numFmtId="0" fontId="24" fillId="25" borderId="0" xfId="0" applyFont="1" applyFill="1" applyBorder="1" applyAlignment="1">
      <alignment horizontal="justify" vertical="top" wrapText="1"/>
    </xf>
    <xf numFmtId="0" fontId="22" fillId="25" borderId="18" xfId="0" applyFont="1" applyFill="1" applyBorder="1" applyAlignment="1">
      <alignment horizontal="right" indent="6"/>
    </xf>
    <xf numFmtId="0" fontId="16" fillId="25" borderId="0" xfId="0" applyFont="1" applyFill="1" applyBorder="1" applyAlignment="1"/>
    <xf numFmtId="0" fontId="22" fillId="25" borderId="0" xfId="0" applyFont="1" applyFill="1" applyBorder="1" applyAlignment="1"/>
    <xf numFmtId="172" fontId="17" fillId="24" borderId="0" xfId="40" applyNumberFormat="1" applyFont="1" applyFill="1" applyBorder="1" applyAlignment="1">
      <alignment horizontal="left" wrapText="1"/>
    </xf>
    <xf numFmtId="172" fontId="27" fillId="24" borderId="0" xfId="40" applyNumberFormat="1" applyFont="1" applyFill="1" applyBorder="1" applyAlignment="1">
      <alignment horizontal="left" wrapText="1"/>
    </xf>
    <xf numFmtId="0" fontId="14" fillId="25" borderId="0" xfId="0" applyFont="1" applyFill="1" applyBorder="1" applyAlignment="1"/>
    <xf numFmtId="173" fontId="17" fillId="25" borderId="0" xfId="0" applyNumberFormat="1" applyFont="1" applyFill="1" applyBorder="1" applyAlignment="1">
      <alignment horizontal="right"/>
    </xf>
    <xf numFmtId="173" fontId="17" fillId="25" borderId="19" xfId="0" applyNumberFormat="1" applyFont="1" applyFill="1" applyBorder="1" applyAlignment="1">
      <alignment horizontal="right"/>
    </xf>
    <xf numFmtId="0" fontId="16"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6" fillId="25" borderId="0" xfId="0" applyFont="1" applyFill="1" applyBorder="1" applyAlignment="1">
      <alignment horizontal="justify" vertical="center" readingOrder="1"/>
    </xf>
    <xf numFmtId="0" fontId="16" fillId="25" borderId="0" xfId="0" applyFont="1" applyFill="1" applyBorder="1" applyAlignment="1">
      <alignment horizontal="justify" vertical="center" wrapText="1" readingOrder="1"/>
    </xf>
    <xf numFmtId="0" fontId="17" fillId="25" borderId="0" xfId="0" applyFont="1" applyFill="1" applyBorder="1" applyAlignment="1">
      <alignment horizontal="justify" vertical="center" readingOrder="1"/>
    </xf>
    <xf numFmtId="0" fontId="16" fillId="25" borderId="18" xfId="0" applyFont="1" applyFill="1" applyBorder="1" applyAlignment="1">
      <alignment horizontal="left" indent="5" readingOrder="1"/>
    </xf>
    <xf numFmtId="0" fontId="22" fillId="25" borderId="18" xfId="0" applyFont="1" applyFill="1" applyBorder="1" applyAlignment="1">
      <alignment horizontal="left" indent="5" readingOrder="1"/>
    </xf>
    <xf numFmtId="0" fontId="17" fillId="0" borderId="0" xfId="0" applyFont="1" applyBorder="1" applyAlignment="1">
      <alignment horizontal="justify" readingOrder="1"/>
    </xf>
    <xf numFmtId="0" fontId="16" fillId="25" borderId="0" xfId="0" applyNumberFormat="1" applyFont="1" applyFill="1" applyBorder="1" applyAlignment="1">
      <alignment horizontal="justify" vertical="center" readingOrder="1"/>
    </xf>
    <xf numFmtId="0" fontId="75" fillId="25" borderId="0" xfId="227" applyFont="1" applyFill="1" applyBorder="1" applyAlignment="1" applyProtection="1">
      <alignment horizontal="left"/>
    </xf>
    <xf numFmtId="167" fontId="75" fillId="26" borderId="0" xfId="227" applyNumberFormat="1" applyFont="1" applyFill="1" applyBorder="1" applyAlignment="1" applyProtection="1">
      <alignment horizontal="right" indent="2"/>
    </xf>
    <xf numFmtId="0" fontId="16" fillId="25" borderId="18" xfId="227" applyFont="1" applyFill="1" applyBorder="1" applyAlignment="1" applyProtection="1">
      <alignment horizontal="right" indent="5"/>
    </xf>
    <xf numFmtId="0" fontId="21" fillId="25" borderId="0" xfId="227" applyFont="1" applyFill="1" applyBorder="1" applyAlignment="1" applyProtection="1">
      <alignment horizontal="right"/>
    </xf>
    <xf numFmtId="0" fontId="46" fillId="26" borderId="15" xfId="227" applyFont="1" applyFill="1" applyBorder="1" applyAlignment="1" applyProtection="1">
      <alignment horizontal="left" vertical="center"/>
    </xf>
    <xf numFmtId="0" fontId="46" fillId="26" borderId="16" xfId="227" applyFont="1" applyFill="1" applyBorder="1" applyAlignment="1" applyProtection="1">
      <alignment horizontal="left" vertical="center"/>
    </xf>
    <xf numFmtId="0" fontId="46" fillId="26" borderId="17" xfId="227" applyFont="1" applyFill="1" applyBorder="1" applyAlignment="1" applyProtection="1">
      <alignment horizontal="left" vertical="center"/>
    </xf>
    <xf numFmtId="0" fontId="21" fillId="0" borderId="0" xfId="227" applyFont="1" applyBorder="1" applyAlignment="1" applyProtection="1">
      <alignment vertical="justify" wrapText="1"/>
    </xf>
    <xf numFmtId="0" fontId="7" fillId="0" borderId="0" xfId="227" applyBorder="1" applyAlignment="1" applyProtection="1">
      <alignment vertical="justify" wrapText="1"/>
    </xf>
    <xf numFmtId="0" fontId="7" fillId="0" borderId="0" xfId="227" applyAlignment="1" applyProtection="1">
      <alignment vertical="justify" wrapText="1"/>
    </xf>
    <xf numFmtId="0" fontId="16" fillId="26" borderId="52" xfId="227" applyFont="1" applyFill="1" applyBorder="1" applyAlignment="1" applyProtection="1">
      <alignment horizontal="center"/>
    </xf>
    <xf numFmtId="167" fontId="17" fillId="27" borderId="0" xfId="40" applyNumberFormat="1" applyFont="1" applyFill="1" applyBorder="1" applyAlignment="1" applyProtection="1">
      <alignment horizontal="right" wrapText="1" indent="2"/>
    </xf>
    <xf numFmtId="167" fontId="75" fillId="27"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73" fontId="17" fillId="25" borderId="0" xfId="227" applyNumberFormat="1" applyFont="1" applyFill="1" applyBorder="1" applyAlignment="1" applyProtection="1">
      <alignment horizontal="left"/>
    </xf>
    <xf numFmtId="0" fontId="80" fillId="26" borderId="15" xfId="227" applyFont="1" applyFill="1" applyBorder="1" applyAlignment="1" applyProtection="1">
      <alignment horizontal="left" vertical="center"/>
    </xf>
    <xf numFmtId="0" fontId="80" fillId="26" borderId="16" xfId="227" applyFont="1" applyFill="1" applyBorder="1" applyAlignment="1" applyProtection="1">
      <alignment horizontal="left" vertical="center"/>
    </xf>
    <xf numFmtId="0" fontId="80" fillId="26" borderId="17" xfId="227" applyFont="1" applyFill="1" applyBorder="1" applyAlignment="1" applyProtection="1">
      <alignment horizontal="left" vertical="center"/>
    </xf>
    <xf numFmtId="167" fontId="75" fillId="25" borderId="0" xfId="227" applyNumberFormat="1" applyFont="1" applyFill="1" applyBorder="1" applyAlignment="1" applyProtection="1">
      <alignment horizontal="right" indent="2"/>
    </xf>
    <xf numFmtId="0" fontId="16" fillId="25" borderId="18" xfId="227" applyFont="1" applyFill="1" applyBorder="1" applyAlignment="1" applyProtection="1">
      <alignment horizontal="left" indent="4"/>
    </xf>
    <xf numFmtId="0" fontId="21" fillId="25" borderId="0" xfId="227" applyFont="1" applyFill="1" applyBorder="1" applyAlignment="1" applyProtection="1">
      <alignment vertical="justify" wrapText="1"/>
    </xf>
    <xf numFmtId="0" fontId="7" fillId="25" borderId="0" xfId="227" applyFill="1" applyBorder="1" applyAlignment="1" applyProtection="1">
      <alignment vertical="justify" wrapText="1"/>
    </xf>
    <xf numFmtId="167" fontId="17" fillId="46" borderId="0" xfId="60" applyNumberFormat="1" applyFont="1" applyFill="1" applyBorder="1" applyAlignment="1" applyProtection="1">
      <alignment horizontal="right" wrapText="1" indent="2"/>
    </xf>
    <xf numFmtId="167" fontId="17" fillId="42" borderId="0" xfId="60" applyNumberFormat="1" applyFont="1" applyFill="1" applyBorder="1" applyAlignment="1" applyProtection="1">
      <alignment horizontal="right" wrapText="1" indent="2"/>
    </xf>
    <xf numFmtId="167" fontId="17" fillId="24"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2"/>
    </xf>
    <xf numFmtId="168" fontId="16"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168" fontId="17" fillId="24" borderId="0" xfId="40" applyNumberFormat="1" applyFont="1" applyFill="1" applyBorder="1" applyAlignment="1" applyProtection="1">
      <alignment horizontal="right" wrapText="1" indent="2"/>
    </xf>
    <xf numFmtId="168" fontId="78" fillId="24" borderId="0" xfId="40" applyNumberFormat="1" applyFont="1" applyFill="1" applyBorder="1" applyAlignment="1" applyProtection="1">
      <alignment horizontal="right" wrapText="1" indent="2"/>
    </xf>
    <xf numFmtId="168" fontId="78" fillId="27" borderId="0" xfId="40" applyNumberFormat="1" applyFont="1" applyFill="1" applyBorder="1" applyAlignment="1" applyProtection="1">
      <alignment horizontal="right" wrapText="1" indent="2"/>
    </xf>
    <xf numFmtId="169" fontId="17"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1"/>
    </xf>
    <xf numFmtId="165" fontId="17" fillId="25" borderId="0" xfId="227" applyNumberFormat="1" applyFont="1" applyFill="1" applyBorder="1" applyAlignment="1" applyProtection="1">
      <alignment horizontal="right" indent="2"/>
    </xf>
    <xf numFmtId="165" fontId="17" fillId="26" borderId="0" xfId="227" applyNumberFormat="1" applyFont="1" applyFill="1" applyBorder="1" applyAlignment="1" applyProtection="1">
      <alignment horizontal="right" indent="2"/>
    </xf>
    <xf numFmtId="0" fontId="16" fillId="24" borderId="0" xfId="40" applyFont="1" applyFill="1" applyBorder="1" applyAlignment="1" applyProtection="1">
      <alignment horizontal="left" wrapText="1"/>
    </xf>
    <xf numFmtId="169" fontId="17" fillId="24" borderId="0" xfId="40" applyNumberFormat="1" applyFont="1" applyFill="1" applyBorder="1" applyAlignment="1" applyProtection="1">
      <alignment horizontal="right" wrapText="1" indent="2"/>
    </xf>
    <xf numFmtId="173" fontId="17" fillId="25" borderId="0" xfId="227" applyNumberFormat="1" applyFont="1" applyFill="1" applyBorder="1" applyAlignment="1" applyProtection="1">
      <alignment horizontal="right"/>
    </xf>
    <xf numFmtId="165" fontId="75" fillId="25" borderId="0" xfId="227" applyNumberFormat="1" applyFont="1" applyFill="1" applyBorder="1" applyAlignment="1" applyProtection="1">
      <alignment horizontal="right" indent="2"/>
    </xf>
    <xf numFmtId="165" fontId="75" fillId="26" borderId="0" xfId="227" applyNumberFormat="1" applyFont="1" applyFill="1" applyBorder="1" applyAlignment="1" applyProtection="1">
      <alignment horizontal="right" indent="2"/>
    </xf>
    <xf numFmtId="0" fontId="16" fillId="25" borderId="18" xfId="227" applyFont="1" applyFill="1" applyBorder="1" applyAlignment="1" applyProtection="1">
      <alignment horizontal="right" indent="6"/>
    </xf>
    <xf numFmtId="0" fontId="46" fillId="26" borderId="15" xfId="227" applyFont="1" applyFill="1" applyBorder="1" applyAlignment="1" applyProtection="1">
      <alignment horizontal="left"/>
    </xf>
    <xf numFmtId="0" fontId="46" fillId="26" borderId="16" xfId="227" applyFont="1" applyFill="1" applyBorder="1" applyAlignment="1" applyProtection="1">
      <alignment horizontal="left"/>
    </xf>
    <xf numFmtId="0" fontId="46" fillId="26" borderId="17" xfId="227" applyFont="1" applyFill="1" applyBorder="1" applyAlignment="1" applyProtection="1">
      <alignment horizontal="left"/>
    </xf>
    <xf numFmtId="165" fontId="17" fillId="24" borderId="0" xfId="40" applyNumberFormat="1" applyFont="1" applyFill="1" applyBorder="1" applyAlignment="1" applyProtection="1">
      <alignment horizontal="right" wrapText="1" indent="2"/>
    </xf>
    <xf numFmtId="165" fontId="17" fillId="27" borderId="0" xfId="40" applyNumberFormat="1" applyFont="1" applyFill="1" applyBorder="1" applyAlignment="1" applyProtection="1">
      <alignment horizontal="right" wrapText="1" indent="2"/>
    </xf>
    <xf numFmtId="165" fontId="28" fillId="25" borderId="0" xfId="227" applyNumberFormat="1" applyFont="1" applyFill="1" applyBorder="1" applyAlignment="1" applyProtection="1">
      <alignment horizontal="right" indent="2"/>
    </xf>
    <xf numFmtId="165" fontId="28" fillId="26" borderId="0" xfId="227" applyNumberFormat="1" applyFont="1" applyFill="1" applyBorder="1" applyAlignment="1" applyProtection="1">
      <alignment horizontal="right" indent="2"/>
    </xf>
    <xf numFmtId="0" fontId="81" fillId="25" borderId="0" xfId="227" applyFont="1" applyFill="1" applyBorder="1" applyAlignment="1" applyProtection="1">
      <alignment horizontal="center"/>
    </xf>
    <xf numFmtId="0" fontId="7" fillId="25" borderId="0" xfId="227" applyFill="1" applyAlignment="1" applyProtection="1">
      <alignment vertical="justify" wrapText="1"/>
    </xf>
    <xf numFmtId="0" fontId="80" fillId="26" borderId="24" xfId="0" applyFont="1" applyFill="1" applyBorder="1" applyAlignment="1">
      <alignment horizontal="left" vertical="center" wrapText="1"/>
    </xf>
    <xf numFmtId="0" fontId="80" fillId="26" borderId="26" xfId="0" applyFont="1" applyFill="1" applyBorder="1" applyAlignment="1">
      <alignment horizontal="left" vertical="center" wrapText="1"/>
    </xf>
    <xf numFmtId="0" fontId="80"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6" fillId="25" borderId="0" xfId="62" applyFont="1" applyFill="1" applyBorder="1" applyAlignment="1">
      <alignment horizontal="left" indent="6"/>
    </xf>
    <xf numFmtId="0" fontId="85" fillId="26" borderId="0" xfId="62" applyFont="1" applyFill="1" applyBorder="1" applyAlignment="1">
      <alignment horizontal="center" vertical="center"/>
    </xf>
    <xf numFmtId="1" fontId="16" fillId="25" borderId="13" xfId="0" applyNumberFormat="1" applyFont="1" applyFill="1" applyBorder="1" applyAlignment="1">
      <alignment horizontal="center"/>
    </xf>
    <xf numFmtId="1" fontId="16" fillId="25" borderId="13" xfId="0" applyNumberFormat="1" applyFont="1" applyFill="1" applyBorder="1" applyAlignment="1">
      <alignment horizontal="center" wrapText="1"/>
    </xf>
    <xf numFmtId="0" fontId="21" fillId="25" borderId="0" xfId="62" applyFont="1" applyFill="1" applyBorder="1" applyAlignment="1">
      <alignment vertical="center" wrapText="1"/>
    </xf>
    <xf numFmtId="0" fontId="85" fillId="26" borderId="0" xfId="62" applyFont="1" applyFill="1" applyBorder="1" applyAlignment="1">
      <alignment horizontal="left" vertical="center"/>
    </xf>
    <xf numFmtId="0" fontId="21" fillId="26" borderId="0" xfId="62" applyFont="1" applyFill="1" applyBorder="1" applyAlignment="1">
      <alignment horizontal="justify" wrapText="1"/>
    </xf>
    <xf numFmtId="0" fontId="34" fillId="24" borderId="0" xfId="40" applyFont="1" applyFill="1" applyBorder="1" applyAlignment="1">
      <alignment horizontal="justify" wrapText="1"/>
    </xf>
    <xf numFmtId="0" fontId="21" fillId="24" borderId="0" xfId="40" applyFont="1" applyFill="1" applyBorder="1" applyAlignment="1">
      <alignment horizontal="justify" wrapText="1"/>
    </xf>
    <xf numFmtId="0" fontId="75" fillId="25" borderId="0" xfId="0" applyFont="1" applyFill="1" applyBorder="1" applyAlignment="1">
      <alignment horizontal="left"/>
    </xf>
    <xf numFmtId="0" fontId="16" fillId="26" borderId="18" xfId="0" applyFont="1" applyFill="1" applyBorder="1" applyAlignment="1">
      <alignment horizontal="right" indent="6"/>
    </xf>
    <xf numFmtId="0" fontId="14" fillId="25" borderId="23" xfId="0" applyFont="1" applyFill="1" applyBorder="1" applyAlignment="1">
      <alignment horizontal="left"/>
    </xf>
    <xf numFmtId="0" fontId="14" fillId="25" borderId="22" xfId="0" applyFont="1" applyFill="1" applyBorder="1" applyAlignment="1">
      <alignment horizontal="left"/>
    </xf>
    <xf numFmtId="0" fontId="14" fillId="25" borderId="0" xfId="0" applyFont="1" applyFill="1" applyBorder="1" applyAlignment="1">
      <alignment horizontal="left"/>
    </xf>
    <xf numFmtId="0" fontId="21" fillId="25" borderId="0" xfId="0" applyFont="1" applyFill="1" applyBorder="1" applyAlignment="1">
      <alignment horizontal="left" vertical="top"/>
    </xf>
    <xf numFmtId="0" fontId="10" fillId="25" borderId="0" xfId="0" applyFont="1" applyFill="1" applyBorder="1"/>
    <xf numFmtId="0" fontId="13" fillId="26" borderId="13" xfId="0" applyFont="1" applyFill="1" applyBorder="1" applyAlignment="1">
      <alignment horizontal="center"/>
    </xf>
    <xf numFmtId="0" fontId="13" fillId="26" borderId="74" xfId="0" applyFont="1" applyFill="1" applyBorder="1" applyAlignment="1">
      <alignment horizontal="center"/>
    </xf>
    <xf numFmtId="0" fontId="34" fillId="24" borderId="0" xfId="40" applyNumberFormat="1" applyFont="1" applyFill="1" applyBorder="1" applyAlignment="1">
      <alignment horizontal="justify" vertical="center" wrapText="1"/>
    </xf>
    <xf numFmtId="0" fontId="21" fillId="24" borderId="0" xfId="40" applyNumberFormat="1" applyFont="1" applyFill="1" applyBorder="1" applyAlignment="1">
      <alignment horizontal="justify" vertical="center" wrapText="1"/>
    </xf>
    <xf numFmtId="0" fontId="21" fillId="24" borderId="0" xfId="40" applyFont="1" applyFill="1" applyBorder="1" applyAlignment="1">
      <alignment horizontal="justify" vertical="top" wrapText="1"/>
    </xf>
    <xf numFmtId="173" fontId="17" fillId="25" borderId="0" xfId="70" applyNumberFormat="1" applyFont="1" applyFill="1" applyBorder="1" applyAlignment="1">
      <alignment horizontal="right"/>
    </xf>
    <xf numFmtId="0" fontId="16" fillId="25" borderId="18" xfId="70" applyFont="1" applyFill="1" applyBorder="1" applyAlignment="1">
      <alignment horizontal="left" indent="6"/>
    </xf>
    <xf numFmtId="0" fontId="16" fillId="25" borderId="0" xfId="70" applyFont="1" applyFill="1" applyBorder="1" applyAlignment="1">
      <alignment horizontal="left" indent="6"/>
    </xf>
    <xf numFmtId="0" fontId="21" fillId="25" borderId="0" xfId="70" applyFont="1" applyFill="1" applyBorder="1" applyAlignment="1">
      <alignment horizontal="left" vertical="top"/>
    </xf>
    <xf numFmtId="0" fontId="75" fillId="25" borderId="0" xfId="70" applyFont="1" applyFill="1" applyBorder="1" applyAlignment="1">
      <alignment horizontal="left"/>
    </xf>
    <xf numFmtId="0" fontId="16" fillId="26" borderId="13" xfId="70" applyFont="1" applyFill="1" applyBorder="1" applyAlignment="1">
      <alignment horizontal="center" wrapText="1"/>
    </xf>
    <xf numFmtId="0" fontId="16" fillId="26" borderId="74" xfId="70" applyFont="1" applyFill="1" applyBorder="1" applyAlignment="1">
      <alignment horizontal="center"/>
    </xf>
    <xf numFmtId="0" fontId="16" fillId="26" borderId="13" xfId="70" applyFont="1" applyFill="1" applyBorder="1" applyAlignment="1">
      <alignment horizontal="center"/>
    </xf>
    <xf numFmtId="0" fontId="16" fillId="25" borderId="18" xfId="70" applyFont="1" applyFill="1" applyBorder="1" applyAlignment="1">
      <alignment horizontal="left"/>
    </xf>
    <xf numFmtId="0" fontId="21" fillId="25" borderId="22" xfId="70" applyFont="1" applyFill="1" applyBorder="1" applyAlignment="1">
      <alignment horizontal="center"/>
    </xf>
    <xf numFmtId="0" fontId="21" fillId="25" borderId="53" xfId="70" applyFont="1" applyFill="1" applyBorder="1" applyAlignment="1">
      <alignment horizontal="center"/>
    </xf>
    <xf numFmtId="0" fontId="46" fillId="26" borderId="27" xfId="70" applyFont="1" applyFill="1" applyBorder="1" applyAlignment="1">
      <alignment horizontal="left" vertical="center"/>
    </xf>
    <xf numFmtId="0" fontId="46" fillId="26" borderId="28" xfId="70" applyFont="1" applyFill="1" applyBorder="1" applyAlignment="1">
      <alignment horizontal="left" vertical="center"/>
    </xf>
    <xf numFmtId="0" fontId="46" fillId="26" borderId="29" xfId="70" applyFont="1" applyFill="1" applyBorder="1" applyAlignment="1">
      <alignment horizontal="left" vertical="center"/>
    </xf>
    <xf numFmtId="0" fontId="115" fillId="26" borderId="72" xfId="70" applyFont="1" applyFill="1" applyBorder="1" applyAlignment="1">
      <alignment horizontal="center" vertical="center"/>
    </xf>
    <xf numFmtId="0" fontId="115" fillId="26" borderId="73" xfId="70" applyFont="1" applyFill="1" applyBorder="1" applyAlignment="1">
      <alignment horizontal="center" vertical="center"/>
    </xf>
    <xf numFmtId="0" fontId="115" fillId="26" borderId="76" xfId="70" applyFont="1" applyFill="1" applyBorder="1" applyAlignment="1">
      <alignment horizontal="center" vertical="center"/>
    </xf>
    <xf numFmtId="0" fontId="115" fillId="26" borderId="77" xfId="70" applyFont="1" applyFill="1" applyBorder="1" applyAlignment="1">
      <alignment horizontal="center" vertical="center"/>
    </xf>
    <xf numFmtId="0" fontId="16" fillId="25" borderId="13" xfId="70" applyFont="1" applyFill="1" applyBorder="1" applyAlignment="1">
      <alignment horizontal="center" vertical="center" wrapText="1"/>
    </xf>
    <xf numFmtId="0" fontId="16" fillId="25" borderId="74" xfId="70" applyFont="1" applyFill="1" applyBorder="1" applyAlignment="1">
      <alignment horizontal="center" vertical="center" wrapText="1"/>
    </xf>
    <xf numFmtId="0" fontId="16" fillId="25" borderId="75" xfId="70" applyFont="1" applyFill="1" applyBorder="1" applyAlignment="1">
      <alignment horizontal="center" vertical="center" wrapText="1"/>
    </xf>
    <xf numFmtId="0" fontId="16" fillId="25" borderId="78" xfId="70" applyFont="1" applyFill="1" applyBorder="1" applyAlignment="1">
      <alignment horizontal="center" vertical="center" wrapText="1"/>
    </xf>
    <xf numFmtId="0" fontId="75" fillId="25" borderId="0" xfId="78" applyFont="1" applyFill="1" applyBorder="1" applyAlignment="1">
      <alignment horizontal="left" vertical="center"/>
    </xf>
    <xf numFmtId="173" fontId="8" fillId="25" borderId="0" xfId="70" applyNumberFormat="1" applyFont="1" applyFill="1" applyBorder="1" applyAlignment="1">
      <alignment horizontal="left"/>
    </xf>
    <xf numFmtId="173" fontId="8" fillId="26" borderId="0" xfId="63" applyNumberFormat="1" applyFont="1" applyFill="1" applyAlignment="1">
      <alignment horizontal="right"/>
    </xf>
    <xf numFmtId="0" fontId="16" fillId="25" borderId="18" xfId="63" applyFont="1" applyFill="1" applyBorder="1" applyAlignment="1">
      <alignment horizontal="left" indent="6"/>
    </xf>
    <xf numFmtId="0" fontId="143" fillId="48" borderId="34" xfId="63" applyFont="1" applyFill="1" applyBorder="1" applyAlignment="1">
      <alignment horizontal="center" vertical="center"/>
    </xf>
    <xf numFmtId="0" fontId="143" fillId="48" borderId="35" xfId="63" applyFont="1" applyFill="1" applyBorder="1" applyAlignment="1">
      <alignment horizontal="center" vertical="center"/>
    </xf>
    <xf numFmtId="0" fontId="143" fillId="47" borderId="34" xfId="63" applyFont="1" applyFill="1" applyBorder="1" applyAlignment="1">
      <alignment horizontal="center" vertical="center"/>
    </xf>
    <xf numFmtId="0" fontId="143" fillId="47" borderId="37" xfId="63" applyFont="1" applyFill="1" applyBorder="1" applyAlignment="1">
      <alignment horizontal="center" vertical="center"/>
    </xf>
    <xf numFmtId="0" fontId="143" fillId="47" borderId="35" xfId="63" applyFont="1" applyFill="1" applyBorder="1" applyAlignment="1">
      <alignment horizontal="center" vertical="center"/>
    </xf>
    <xf numFmtId="0" fontId="75" fillId="24" borderId="0" xfId="40" applyFont="1" applyFill="1" applyBorder="1" applyAlignment="1">
      <alignment horizontal="left" vertical="center" wrapText="1"/>
    </xf>
    <xf numFmtId="0" fontId="16" fillId="25" borderId="18" xfId="62" applyFont="1" applyFill="1" applyBorder="1" applyAlignment="1">
      <alignment horizontal="right" indent="6"/>
    </xf>
    <xf numFmtId="0" fontId="21" fillId="24" borderId="51" xfId="40" applyFont="1" applyFill="1" applyBorder="1" applyAlignment="1">
      <alignment vertical="justify" wrapText="1"/>
    </xf>
    <xf numFmtId="0" fontId="21" fillId="24" borderId="0" xfId="40" applyFont="1" applyFill="1" applyBorder="1" applyAlignment="1">
      <alignment vertical="justify" wrapText="1"/>
    </xf>
    <xf numFmtId="0" fontId="75" fillId="25" borderId="0" xfId="62" applyFont="1" applyFill="1" applyBorder="1" applyAlignment="1">
      <alignment horizontal="left" vertical="center"/>
    </xf>
    <xf numFmtId="0" fontId="21" fillId="25" borderId="51" xfId="62" applyFont="1" applyFill="1" applyBorder="1" applyAlignment="1">
      <alignment horizontal="left" vertical="top"/>
    </xf>
    <xf numFmtId="0" fontId="21" fillId="25" borderId="0" xfId="62" applyFont="1" applyFill="1" applyBorder="1" applyAlignment="1">
      <alignment horizontal="left" vertical="top"/>
    </xf>
    <xf numFmtId="0" fontId="16" fillId="25" borderId="57" xfId="62" applyFont="1" applyFill="1" applyBorder="1" applyAlignment="1">
      <alignment horizontal="center"/>
    </xf>
    <xf numFmtId="0" fontId="16" fillId="25" borderId="58" xfId="62" applyFont="1" applyFill="1" applyBorder="1" applyAlignment="1">
      <alignment horizontal="center"/>
    </xf>
    <xf numFmtId="0" fontId="16" fillId="25" borderId="12" xfId="62" applyFont="1" applyFill="1" applyBorder="1" applyAlignment="1">
      <alignment horizontal="center"/>
    </xf>
    <xf numFmtId="0" fontId="75" fillId="24" borderId="0" xfId="40" applyFont="1" applyFill="1" applyBorder="1" applyAlignment="1">
      <alignment vertical="center" wrapText="1"/>
    </xf>
    <xf numFmtId="173" fontId="17" fillId="25" borderId="0" xfId="62" applyNumberFormat="1" applyFont="1" applyFill="1" applyBorder="1" applyAlignment="1">
      <alignment horizontal="left"/>
    </xf>
    <xf numFmtId="0" fontId="46" fillId="26" borderId="31" xfId="62" applyFont="1" applyFill="1" applyBorder="1" applyAlignment="1">
      <alignment horizontal="left" vertical="center" wrapText="1"/>
    </xf>
    <xf numFmtId="0" fontId="46" fillId="26" borderId="32" xfId="62" applyFont="1" applyFill="1" applyBorder="1" applyAlignment="1">
      <alignment horizontal="left" vertical="center" wrapText="1"/>
    </xf>
    <xf numFmtId="0" fontId="46" fillId="26" borderId="33" xfId="62" applyFont="1" applyFill="1" applyBorder="1" applyAlignment="1">
      <alignment horizontal="left" vertical="center" wrapText="1"/>
    </xf>
    <xf numFmtId="0" fontId="21" fillId="24" borderId="51" xfId="40" applyFont="1" applyFill="1" applyBorder="1" applyAlignment="1">
      <alignment horizontal="left" vertical="top"/>
    </xf>
    <xf numFmtId="0" fontId="21" fillId="24" borderId="0" xfId="40" applyFont="1" applyFill="1" applyBorder="1" applyAlignment="1">
      <alignment horizontal="left" vertical="top"/>
    </xf>
    <xf numFmtId="0" fontId="16" fillId="0" borderId="12" xfId="53" applyFont="1" applyBorder="1" applyAlignment="1">
      <alignment horizontal="center" vertical="center" wrapText="1"/>
    </xf>
    <xf numFmtId="0" fontId="16" fillId="0" borderId="58" xfId="53" applyFont="1" applyBorder="1" applyAlignment="1">
      <alignment horizontal="center" vertical="center" wrapText="1"/>
    </xf>
    <xf numFmtId="0" fontId="16" fillId="0" borderId="57" xfId="53" applyFont="1" applyBorder="1" applyAlignment="1">
      <alignment horizontal="center" vertical="center" wrapText="1"/>
    </xf>
    <xf numFmtId="164" fontId="17" fillId="27" borderId="48" xfId="40" applyNumberFormat="1" applyFont="1" applyFill="1" applyBorder="1" applyAlignment="1">
      <alignment horizontal="center" wrapText="1"/>
    </xf>
    <xf numFmtId="164" fontId="21" fillId="27" borderId="48" xfId="40" applyNumberFormat="1" applyFont="1" applyFill="1" applyBorder="1" applyAlignment="1">
      <alignment horizontal="right" wrapText="1"/>
    </xf>
    <xf numFmtId="0" fontId="34" fillId="25" borderId="0" xfId="62" applyFont="1" applyFill="1" applyBorder="1" applyAlignment="1">
      <alignment horizontal="left" vertical="center"/>
    </xf>
    <xf numFmtId="0" fontId="75" fillId="25" borderId="0" xfId="227" applyFont="1" applyFill="1" applyBorder="1" applyAlignment="1">
      <alignment horizontal="left" vertical="center"/>
    </xf>
    <xf numFmtId="0" fontId="89" fillId="25" borderId="0" xfId="227" applyFont="1" applyFill="1" applyBorder="1" applyAlignment="1">
      <alignment horizontal="center"/>
    </xf>
    <xf numFmtId="173" fontId="17" fillId="25" borderId="0" xfId="62" applyNumberFormat="1" applyFont="1" applyFill="1" applyBorder="1" applyAlignment="1">
      <alignment horizontal="right"/>
    </xf>
    <xf numFmtId="0" fontId="46" fillId="26" borderId="31" xfId="227" applyFont="1" applyFill="1" applyBorder="1" applyAlignment="1">
      <alignment horizontal="left" vertical="center"/>
    </xf>
    <xf numFmtId="0" fontId="46" fillId="26" borderId="32" xfId="227" applyFont="1" applyFill="1" applyBorder="1" applyAlignment="1">
      <alignment horizontal="left" vertical="center"/>
    </xf>
    <xf numFmtId="0" fontId="46" fillId="26" borderId="33" xfId="227" applyFont="1" applyFill="1" applyBorder="1" applyAlignment="1">
      <alignment horizontal="left" vertical="center"/>
    </xf>
    <xf numFmtId="0" fontId="21" fillId="0" borderId="0" xfId="227" applyFont="1" applyBorder="1" applyAlignment="1">
      <alignment vertical="justify" wrapText="1"/>
    </xf>
    <xf numFmtId="0" fontId="7" fillId="0" borderId="0" xfId="227" applyBorder="1" applyAlignment="1">
      <alignment vertical="justify" wrapText="1"/>
    </xf>
    <xf numFmtId="0" fontId="16" fillId="26" borderId="12" xfId="53" applyFont="1" applyFill="1" applyBorder="1" applyAlignment="1">
      <alignment horizontal="center" vertical="center" wrapText="1"/>
    </xf>
    <xf numFmtId="0" fontId="16" fillId="25" borderId="12" xfId="227" applyFont="1" applyFill="1" applyBorder="1" applyAlignment="1">
      <alignment horizontal="center"/>
    </xf>
    <xf numFmtId="0" fontId="16" fillId="25" borderId="71" xfId="227" applyFont="1" applyFill="1" applyBorder="1" applyAlignment="1">
      <alignment horizontal="center"/>
    </xf>
    <xf numFmtId="0" fontId="16" fillId="25" borderId="68" xfId="227" applyFont="1" applyFill="1" applyBorder="1" applyAlignment="1">
      <alignment horizontal="center"/>
    </xf>
    <xf numFmtId="0" fontId="16" fillId="25" borderId="18" xfId="227" applyFont="1" applyFill="1" applyBorder="1" applyAlignment="1">
      <alignment horizontal="left" indent="6"/>
    </xf>
    <xf numFmtId="0" fontId="14" fillId="25" borderId="0" xfId="227" applyFont="1" applyFill="1" applyBorder="1" applyAlignment="1">
      <alignment horizontal="left"/>
    </xf>
    <xf numFmtId="0" fontId="122" fillId="25" borderId="0" xfId="70" applyFont="1" applyFill="1" applyBorder="1" applyAlignment="1">
      <alignment horizontal="justify"/>
    </xf>
    <xf numFmtId="0" fontId="16" fillId="25" borderId="0" xfId="70" applyFont="1" applyFill="1" applyBorder="1" applyAlignment="1">
      <alignment horizontal="left" indent="1"/>
    </xf>
    <xf numFmtId="0" fontId="16" fillId="26" borderId="74" xfId="70" applyFont="1" applyFill="1" applyBorder="1" applyAlignment="1">
      <alignment horizontal="center" wrapText="1"/>
    </xf>
    <xf numFmtId="0" fontId="119" fillId="25" borderId="0" xfId="70" applyFont="1" applyFill="1" applyBorder="1" applyAlignment="1">
      <alignment horizontal="left" indent="1"/>
    </xf>
    <xf numFmtId="0" fontId="16" fillId="0" borderId="0" xfId="70" applyFont="1" applyBorder="1" applyAlignment="1">
      <alignment horizontal="left" indent="1"/>
    </xf>
    <xf numFmtId="0" fontId="16" fillId="25" borderId="0" xfId="70" applyFont="1" applyFill="1" applyBorder="1" applyAlignment="1">
      <alignment horizontal="left"/>
    </xf>
    <xf numFmtId="0" fontId="80" fillId="26" borderId="31" xfId="70" applyFont="1" applyFill="1" applyBorder="1" applyAlignment="1">
      <alignment horizontal="left" vertical="center"/>
    </xf>
    <xf numFmtId="0" fontId="80" fillId="26" borderId="32" xfId="70" applyFont="1" applyFill="1" applyBorder="1" applyAlignment="1">
      <alignment horizontal="left" vertical="center"/>
    </xf>
    <xf numFmtId="0" fontId="80" fillId="26" borderId="33" xfId="70" applyFont="1" applyFill="1" applyBorder="1" applyAlignment="1">
      <alignment horizontal="left" vertical="center"/>
    </xf>
    <xf numFmtId="0" fontId="92" fillId="26" borderId="34" xfId="70" applyFont="1" applyFill="1" applyBorder="1" applyAlignment="1">
      <alignment horizontal="left" vertical="center"/>
    </xf>
    <xf numFmtId="0" fontId="92" fillId="26" borderId="37" xfId="70" applyFont="1" applyFill="1" applyBorder="1" applyAlignment="1">
      <alignment horizontal="left" vertical="center"/>
    </xf>
    <xf numFmtId="0" fontId="92" fillId="26" borderId="35" xfId="70" applyFont="1" applyFill="1" applyBorder="1" applyAlignment="1">
      <alignment horizontal="left" vertical="center"/>
    </xf>
    <xf numFmtId="0" fontId="21" fillId="0" borderId="66" xfId="70" applyFont="1" applyBorder="1" applyAlignment="1">
      <alignment vertical="justify" wrapText="1"/>
    </xf>
    <xf numFmtId="0" fontId="21" fillId="0" borderId="0" xfId="70" applyFont="1" applyBorder="1" applyAlignment="1">
      <alignment vertical="justify" wrapText="1"/>
    </xf>
    <xf numFmtId="0" fontId="16" fillId="25" borderId="49" xfId="70" applyFont="1" applyFill="1" applyBorder="1" applyAlignment="1">
      <alignment horizontal="center"/>
    </xf>
    <xf numFmtId="0" fontId="16" fillId="25" borderId="18" xfId="70" applyFont="1" applyFill="1" applyBorder="1" applyAlignment="1">
      <alignment horizontal="right"/>
    </xf>
    <xf numFmtId="0" fontId="16" fillId="25" borderId="13" xfId="70" applyFont="1" applyFill="1" applyBorder="1" applyAlignment="1">
      <alignment horizontal="center"/>
    </xf>
    <xf numFmtId="0" fontId="16" fillId="25" borderId="74" xfId="70" applyFont="1" applyFill="1" applyBorder="1" applyAlignment="1">
      <alignment horizontal="center" wrapText="1"/>
    </xf>
    <xf numFmtId="0" fontId="16" fillId="25" borderId="13" xfId="70" applyFont="1" applyFill="1" applyBorder="1" applyAlignment="1">
      <alignment horizontal="center" wrapText="1"/>
    </xf>
    <xf numFmtId="0" fontId="17" fillId="25" borderId="0" xfId="70" applyFont="1" applyFill="1" applyBorder="1" applyAlignment="1">
      <alignment horizontal="left" indent="1"/>
    </xf>
    <xf numFmtId="0" fontId="47" fillId="25" borderId="36" xfId="70" applyFont="1" applyFill="1" applyBorder="1" applyAlignment="1">
      <alignment horizontal="justify" vertical="top" wrapText="1"/>
    </xf>
    <xf numFmtId="0" fontId="21" fillId="26" borderId="51" xfId="70" applyFont="1" applyFill="1" applyBorder="1" applyAlignment="1">
      <alignment vertical="justify" wrapText="1"/>
    </xf>
    <xf numFmtId="0" fontId="21" fillId="26" borderId="0" xfId="70" applyFont="1" applyFill="1" applyBorder="1" applyAlignment="1">
      <alignment vertical="justify" wrapText="1"/>
    </xf>
    <xf numFmtId="0" fontId="75" fillId="26" borderId="0" xfId="70" applyFont="1" applyFill="1" applyBorder="1" applyAlignment="1">
      <alignment horizontal="left"/>
    </xf>
    <xf numFmtId="0" fontId="46" fillId="26" borderId="31" xfId="70" applyFont="1" applyFill="1" applyBorder="1" applyAlignment="1">
      <alignment horizontal="left" vertical="center"/>
    </xf>
    <xf numFmtId="0" fontId="46" fillId="26" borderId="32" xfId="70" applyFont="1" applyFill="1" applyBorder="1" applyAlignment="1">
      <alignment horizontal="left" vertical="center"/>
    </xf>
    <xf numFmtId="0" fontId="46" fillId="26" borderId="33" xfId="70" applyFont="1" applyFill="1" applyBorder="1" applyAlignment="1">
      <alignment horizontal="left" vertical="center"/>
    </xf>
    <xf numFmtId="0" fontId="75"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16" fillId="25" borderId="18" xfId="71" applyFont="1" applyFill="1" applyBorder="1" applyAlignment="1">
      <alignment horizontal="left" indent="6"/>
    </xf>
    <xf numFmtId="0" fontId="14" fillId="25" borderId="22" xfId="62" applyFont="1" applyFill="1" applyBorder="1" applyAlignment="1">
      <alignment horizontal="left"/>
    </xf>
    <xf numFmtId="0" fontId="80" fillId="26" borderId="31" xfId="62" applyFont="1" applyFill="1" applyBorder="1" applyAlignment="1">
      <alignment horizontal="left" vertical="center"/>
    </xf>
    <xf numFmtId="0" fontId="80" fillId="26" borderId="32" xfId="62" applyFont="1" applyFill="1" applyBorder="1" applyAlignment="1">
      <alignment horizontal="left" vertical="center"/>
    </xf>
    <xf numFmtId="0" fontId="80" fillId="26" borderId="33" xfId="62" applyFont="1" applyFill="1" applyBorder="1" applyAlignment="1">
      <alignment horizontal="left" vertical="center"/>
    </xf>
    <xf numFmtId="0" fontId="14" fillId="25" borderId="51" xfId="62" applyFont="1" applyFill="1" applyBorder="1" applyAlignment="1">
      <alignment horizontal="left" vertical="top"/>
    </xf>
    <xf numFmtId="0" fontId="14" fillId="25" borderId="0" xfId="62" applyFont="1" applyFill="1" applyBorder="1" applyAlignment="1">
      <alignment horizontal="left" vertical="top"/>
    </xf>
    <xf numFmtId="0" fontId="13" fillId="25" borderId="13" xfId="62" applyFont="1" applyFill="1" applyBorder="1" applyAlignment="1">
      <alignment horizontal="center"/>
    </xf>
    <xf numFmtId="0" fontId="14" fillId="25" borderId="49" xfId="62" applyFont="1" applyFill="1" applyBorder="1" applyAlignment="1">
      <alignment horizontal="left"/>
    </xf>
    <xf numFmtId="3" fontId="75" fillId="27" borderId="0" xfId="40" applyNumberFormat="1" applyFont="1" applyFill="1" applyBorder="1" applyAlignment="1">
      <alignment horizontal="left" vertical="center" wrapText="1"/>
    </xf>
    <xf numFmtId="3" fontId="75" fillId="25" borderId="0" xfId="62" applyNumberFormat="1" applyFont="1" applyFill="1" applyBorder="1" applyAlignment="1">
      <alignment horizontal="right" vertical="center" indent="2"/>
    </xf>
    <xf numFmtId="3" fontId="78" fillId="25" borderId="0" xfId="62" applyNumberFormat="1" applyFont="1" applyFill="1" applyBorder="1" applyAlignment="1">
      <alignment horizontal="right" vertical="center" indent="2"/>
    </xf>
    <xf numFmtId="3" fontId="75" fillId="24" borderId="0" xfId="40" applyNumberFormat="1" applyFont="1" applyFill="1" applyBorder="1" applyAlignment="1">
      <alignment horizontal="left" vertical="center" wrapText="1"/>
    </xf>
    <xf numFmtId="0" fontId="17" fillId="27" borderId="0" xfId="40" applyFont="1" applyFill="1" applyBorder="1" applyAlignment="1">
      <alignment horizontal="left" vertical="center" wrapText="1"/>
    </xf>
    <xf numFmtId="0" fontId="21" fillId="25" borderId="0" xfId="78" applyFont="1" applyFill="1" applyBorder="1" applyAlignment="1">
      <alignment horizontal="left" vertical="top"/>
    </xf>
    <xf numFmtId="0" fontId="16" fillId="25" borderId="12" xfId="78" applyFont="1" applyFill="1" applyBorder="1" applyAlignment="1">
      <alignment horizontal="center" vertical="center" wrapText="1"/>
    </xf>
    <xf numFmtId="0" fontId="43" fillId="27" borderId="0" xfId="40" applyFont="1" applyFill="1" applyBorder="1" applyAlignment="1">
      <alignment horizontal="left" vertical="center" wrapText="1"/>
    </xf>
    <xf numFmtId="0" fontId="21" fillId="25" borderId="0" xfId="62" applyFont="1" applyFill="1" applyBorder="1" applyAlignment="1">
      <alignment horizontal="left" wrapText="1"/>
    </xf>
    <xf numFmtId="0" fontId="89" fillId="25" borderId="0" xfId="62" applyFont="1" applyFill="1" applyBorder="1" applyAlignment="1">
      <alignment horizontal="right"/>
    </xf>
    <xf numFmtId="0" fontId="16" fillId="25" borderId="18" xfId="70" applyFont="1" applyFill="1" applyBorder="1" applyAlignment="1">
      <alignment horizontal="right" indent="6"/>
    </xf>
    <xf numFmtId="0" fontId="14" fillId="25" borderId="23" xfId="70" applyFont="1" applyFill="1" applyBorder="1" applyAlignment="1">
      <alignment horizontal="left"/>
    </xf>
    <xf numFmtId="0" fontId="14" fillId="25" borderId="22" xfId="70" applyFont="1" applyFill="1" applyBorder="1" applyAlignment="1">
      <alignment horizontal="left"/>
    </xf>
    <xf numFmtId="0" fontId="46" fillId="26" borderId="44" xfId="70" applyFont="1" applyFill="1" applyBorder="1" applyAlignment="1">
      <alignment horizontal="left" vertical="center"/>
    </xf>
    <xf numFmtId="0" fontId="46" fillId="26" borderId="45" xfId="70" applyFont="1" applyFill="1" applyBorder="1" applyAlignment="1">
      <alignment horizontal="left" vertical="center"/>
    </xf>
    <xf numFmtId="0" fontId="46" fillId="26" borderId="46" xfId="70" applyFont="1" applyFill="1" applyBorder="1" applyAlignment="1">
      <alignment horizontal="left" vertical="center"/>
    </xf>
    <xf numFmtId="0" fontId="21" fillId="26" borderId="0" xfId="70" applyFont="1" applyFill="1" applyBorder="1" applyAlignment="1">
      <alignment horizontal="left" vertical="top"/>
    </xf>
    <xf numFmtId="0" fontId="34" fillId="26" borderId="10" xfId="62" applyFont="1" applyFill="1" applyBorder="1" applyAlignment="1">
      <alignment horizontal="center" vertical="center" wrapText="1"/>
    </xf>
    <xf numFmtId="0" fontId="34" fillId="26" borderId="11" xfId="62" applyFont="1" applyFill="1" applyBorder="1" applyAlignment="1">
      <alignment horizontal="center" vertical="center" wrapText="1"/>
    </xf>
    <xf numFmtId="0" fontId="16" fillId="26" borderId="74" xfId="62" applyFont="1" applyFill="1" applyBorder="1" applyAlignment="1">
      <alignment horizontal="center" vertical="center"/>
    </xf>
    <xf numFmtId="0" fontId="16" fillId="26" borderId="13" xfId="62" applyFont="1" applyFill="1" applyBorder="1" applyAlignment="1">
      <alignment horizontal="center" vertical="center"/>
    </xf>
    <xf numFmtId="173" fontId="17" fillId="25" borderId="0" xfId="70" applyNumberFormat="1" applyFont="1" applyFill="1" applyBorder="1" applyAlignment="1">
      <alignment horizontal="left"/>
    </xf>
    <xf numFmtId="0" fontId="34" fillId="25" borderId="10" xfId="62" applyFont="1" applyFill="1" applyBorder="1" applyAlignment="1">
      <alignment horizontal="center" vertical="center" wrapText="1"/>
    </xf>
    <xf numFmtId="0" fontId="34" fillId="25" borderId="11" xfId="62" applyFont="1" applyFill="1" applyBorder="1" applyAlignment="1">
      <alignment horizontal="center" vertical="center" wrapText="1"/>
    </xf>
    <xf numFmtId="0" fontId="75" fillId="43" borderId="0" xfId="70" applyFont="1" applyFill="1" applyBorder="1" applyAlignment="1">
      <alignment horizontal="left"/>
    </xf>
    <xf numFmtId="0" fontId="21" fillId="27" borderId="0" xfId="40" applyFont="1" applyFill="1" applyBorder="1" applyAlignment="1">
      <alignment horizontal="justify" wrapTex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4"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84" fillId="26" borderId="0" xfId="70" applyFont="1" applyFill="1" applyBorder="1" applyAlignment="1">
      <alignment horizontal="left"/>
    </xf>
    <xf numFmtId="0" fontId="120" fillId="24" borderId="0" xfId="40" applyFont="1" applyFill="1" applyBorder="1" applyAlignment="1">
      <alignment horizontal="left" vertical="top"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119" fillId="24" borderId="0" xfId="40" applyFont="1" applyFill="1" applyBorder="1" applyAlignment="1">
      <alignment horizontal="left" vertical="center" wrapText="1" indent="1"/>
    </xf>
    <xf numFmtId="3" fontId="84" fillId="26" borderId="0" xfId="70" applyNumberFormat="1" applyFont="1" applyFill="1" applyBorder="1" applyAlignment="1">
      <alignment horizontal="left"/>
    </xf>
    <xf numFmtId="3" fontId="119" fillId="27" borderId="0" xfId="40" applyNumberFormat="1" applyFont="1" applyFill="1" applyBorder="1" applyAlignment="1">
      <alignment horizontal="left" vertical="center" wrapText="1" indent="1"/>
    </xf>
    <xf numFmtId="0" fontId="120" fillId="27" borderId="0" xfId="40" applyFont="1" applyFill="1" applyBorder="1" applyAlignment="1">
      <alignment horizontal="left"/>
    </xf>
    <xf numFmtId="173" fontId="43" fillId="25" borderId="0" xfId="70" applyNumberFormat="1" applyFont="1" applyFill="1" applyBorder="1" applyAlignment="1">
      <alignment horizontal="right"/>
    </xf>
    <xf numFmtId="0" fontId="120" fillId="27" borderId="19" xfId="40" applyFont="1" applyFill="1" applyBorder="1" applyAlignment="1">
      <alignment horizontal="left"/>
    </xf>
    <xf numFmtId="0" fontId="21" fillId="24" borderId="0" xfId="40" applyFont="1" applyFill="1" applyBorder="1" applyAlignment="1">
      <alignment horizontal="left" vertical="top" wrapText="1"/>
    </xf>
    <xf numFmtId="0" fontId="16" fillId="25" borderId="18" xfId="70" applyFont="1" applyFill="1" applyBorder="1" applyAlignment="1">
      <alignment horizontal="right" indent="5"/>
    </xf>
    <xf numFmtId="3" fontId="21" fillId="25" borderId="0" xfId="70" applyNumberFormat="1" applyFont="1" applyFill="1" applyBorder="1" applyAlignment="1">
      <alignment horizontal="right"/>
    </xf>
    <xf numFmtId="0" fontId="75" fillId="25" borderId="0" xfId="70" applyFont="1" applyFill="1" applyBorder="1" applyAlignment="1">
      <alignment horizontal="justify" vertical="center"/>
    </xf>
    <xf numFmtId="0" fontId="21"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center" vertical="justify" wrapText="1"/>
      <protection locked="0"/>
    </xf>
    <xf numFmtId="0" fontId="78" fillId="25" borderId="0" xfId="70" applyNumberFormat="1" applyFont="1" applyFill="1" applyBorder="1" applyAlignment="1" applyProtection="1">
      <alignment horizontal="right" vertical="justify" wrapText="1"/>
      <protection locked="0"/>
    </xf>
    <xf numFmtId="49" fontId="21" fillId="25" borderId="0" xfId="70" applyNumberFormat="1" applyFont="1" applyFill="1" applyBorder="1" applyAlignment="1">
      <alignment horizontal="left" vertical="center" wrapText="1"/>
    </xf>
    <xf numFmtId="0" fontId="17" fillId="27" borderId="0" xfId="61" applyFont="1" applyFill="1" applyBorder="1" applyAlignment="1">
      <alignment horizontal="justify" vertical="center"/>
    </xf>
    <xf numFmtId="1" fontId="17" fillId="34" borderId="0" xfId="51" applyNumberFormat="1" applyFont="1" applyFill="1" applyBorder="1" applyAlignment="1">
      <alignment horizontal="center"/>
    </xf>
    <xf numFmtId="0" fontId="21" fillId="24" borderId="0" xfId="61" applyFont="1" applyFill="1" applyBorder="1" applyAlignment="1">
      <alignment horizontal="left" wrapText="1"/>
    </xf>
    <xf numFmtId="2" fontId="34" fillId="24" borderId="0" xfId="61" applyNumberFormat="1" applyFont="1" applyFill="1" applyBorder="1" applyAlignment="1">
      <alignment horizontal="left" wrapText="1"/>
    </xf>
    <xf numFmtId="2" fontId="21" fillId="24" borderId="0" xfId="61" applyNumberFormat="1" applyFont="1" applyFill="1" applyBorder="1" applyAlignment="1">
      <alignment horizontal="left" wrapText="1"/>
    </xf>
    <xf numFmtId="2" fontId="21" fillId="24" borderId="19" xfId="61" applyNumberFormat="1" applyFont="1" applyFill="1" applyBorder="1" applyAlignment="1">
      <alignment horizontal="left" wrapText="1"/>
    </xf>
    <xf numFmtId="49" fontId="17" fillId="25" borderId="0" xfId="51" applyNumberFormat="1" applyFont="1" applyFill="1" applyBorder="1" applyAlignment="1">
      <alignment horizontal="left"/>
    </xf>
    <xf numFmtId="0" fontId="17" fillId="25" borderId="0" xfId="51" applyNumberFormat="1" applyFont="1" applyFill="1" applyBorder="1" applyAlignment="1">
      <alignment horizontal="left"/>
    </xf>
    <xf numFmtId="173" fontId="17" fillId="25" borderId="0" xfId="52" applyNumberFormat="1" applyFont="1" applyFill="1" applyBorder="1" applyAlignment="1">
      <alignment horizontal="right"/>
    </xf>
    <xf numFmtId="0" fontId="17" fillId="27" borderId="0" xfId="61" applyFont="1" applyFill="1" applyBorder="1" applyAlignment="1">
      <alignment horizontal="justify" vertical="center" wrapText="1"/>
    </xf>
    <xf numFmtId="0" fontId="46" fillId="26" borderId="15" xfId="51" applyFont="1" applyFill="1" applyBorder="1" applyAlignment="1">
      <alignment horizontal="left" vertical="center"/>
    </xf>
    <xf numFmtId="0" fontId="46" fillId="26" borderId="16" xfId="51" applyFont="1" applyFill="1" applyBorder="1" applyAlignment="1">
      <alignment horizontal="left" vertical="center"/>
    </xf>
    <xf numFmtId="0" fontId="46"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7" fillId="25" borderId="0" xfId="52" applyNumberFormat="1" applyFont="1" applyFill="1" applyAlignment="1">
      <alignment horizontal="right"/>
    </xf>
    <xf numFmtId="0" fontId="17" fillId="25" borderId="0" xfId="52" applyNumberFormat="1" applyFont="1" applyFill="1" applyBorder="1" applyAlignment="1">
      <alignment horizontal="right"/>
    </xf>
    <xf numFmtId="0" fontId="16" fillId="25" borderId="0" xfId="0" applyFont="1" applyFill="1" applyBorder="1" applyAlignment="1">
      <alignment horizontal="center"/>
    </xf>
    <xf numFmtId="173" fontId="17" fillId="25" borderId="20" xfId="52" applyNumberFormat="1" applyFont="1" applyFill="1" applyBorder="1" applyAlignment="1">
      <alignment horizontal="left"/>
    </xf>
    <xf numFmtId="173" fontId="17" fillId="25" borderId="0" xfId="52" applyNumberFormat="1" applyFont="1" applyFill="1" applyBorder="1" applyAlignment="1">
      <alignment horizontal="left"/>
    </xf>
    <xf numFmtId="0" fontId="15" fillId="25" borderId="0" xfId="0" applyFont="1" applyFill="1" applyBorder="1"/>
    <xf numFmtId="0" fontId="16" fillId="25" borderId="18" xfId="0" applyFont="1" applyFill="1" applyBorder="1" applyAlignment="1">
      <alignment horizontal="left" indent="6"/>
    </xf>
    <xf numFmtId="0" fontId="38" fillId="25" borderId="0" xfId="0" applyFont="1" applyFill="1" applyBorder="1" applyAlignment="1">
      <alignment horizontal="left"/>
    </xf>
  </cellXfs>
  <cellStyles count="316">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8">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jul.</c:v>
                  </c:pt>
                  <c:pt idx="1">
                    <c:v>ago.</c:v>
                  </c:pt>
                  <c:pt idx="2">
                    <c:v>set.</c:v>
                  </c:pt>
                  <c:pt idx="3">
                    <c:v>out.</c:v>
                  </c:pt>
                  <c:pt idx="4">
                    <c:v>nov.</c:v>
                  </c:pt>
                  <c:pt idx="5">
                    <c:v>dez.</c:v>
                  </c:pt>
                  <c:pt idx="6">
                    <c:v>jan.</c:v>
                  </c:pt>
                  <c:pt idx="7">
                    <c:v>fev.</c:v>
                  </c:pt>
                  <c:pt idx="8">
                    <c:v>mar.</c:v>
                  </c:pt>
                  <c:pt idx="9">
                    <c:v>abr.</c:v>
                  </c:pt>
                  <c:pt idx="10">
                    <c:v>mai.</c:v>
                  </c:pt>
                  <c:pt idx="11">
                    <c:v>jun.</c:v>
                  </c:pt>
                  <c:pt idx="12">
                    <c:v>jul.</c:v>
                  </c:pt>
                </c:lvl>
                <c:lvl>
                  <c:pt idx="0">
                    <c:v>2016</c:v>
                  </c:pt>
                  <c:pt idx="6">
                    <c:v>2017</c:v>
                  </c:pt>
                </c:lvl>
              </c:multiLvlStrCache>
            </c:multiLvlStrRef>
          </c:cat>
          <c:val>
            <c:numRef>
              <c:f>'9lay_off'!$E$12:$Q$12</c:f>
              <c:numCache>
                <c:formatCode>0</c:formatCode>
                <c:ptCount val="13"/>
                <c:pt idx="0">
                  <c:v>67</c:v>
                </c:pt>
                <c:pt idx="1">
                  <c:v>51</c:v>
                </c:pt>
                <c:pt idx="2">
                  <c:v>64</c:v>
                </c:pt>
                <c:pt idx="3">
                  <c:v>74</c:v>
                </c:pt>
                <c:pt idx="4">
                  <c:v>89</c:v>
                </c:pt>
                <c:pt idx="5">
                  <c:v>95</c:v>
                </c:pt>
                <c:pt idx="6">
                  <c:v>87</c:v>
                </c:pt>
                <c:pt idx="7">
                  <c:v>78</c:v>
                </c:pt>
                <c:pt idx="8">
                  <c:v>66</c:v>
                </c:pt>
                <c:pt idx="9">
                  <c:v>61</c:v>
                </c:pt>
                <c:pt idx="10">
                  <c:v>45</c:v>
                </c:pt>
                <c:pt idx="11">
                  <c:v>39</c:v>
                </c:pt>
                <c:pt idx="12">
                  <c:v>39</c:v>
                </c:pt>
              </c:numCache>
            </c:numRef>
          </c:val>
        </c:ser>
        <c:dLbls>
          <c:showLegendKey val="0"/>
          <c:showVal val="0"/>
          <c:showCatName val="0"/>
          <c:showSerName val="0"/>
          <c:showPercent val="0"/>
          <c:showBubbleSize val="0"/>
        </c:dLbls>
        <c:gapWidth val="150"/>
        <c:axId val="203424896"/>
        <c:axId val="203426432"/>
      </c:barChart>
      <c:catAx>
        <c:axId val="20342489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3426432"/>
        <c:crosses val="autoZero"/>
        <c:auto val="1"/>
        <c:lblAlgn val="ctr"/>
        <c:lblOffset val="100"/>
        <c:tickLblSkip val="1"/>
        <c:tickMarkSkip val="1"/>
        <c:noMultiLvlLbl val="0"/>
      </c:catAx>
      <c:valAx>
        <c:axId val="2034264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4248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106684</c:v>
              </c:pt>
              <c:pt idx="1">
                <c:v>102897</c:v>
              </c:pt>
            </c:numLit>
          </c:val>
        </c:ser>
        <c:dLbls>
          <c:showLegendKey val="0"/>
          <c:showVal val="0"/>
          <c:showCatName val="0"/>
          <c:showSerName val="0"/>
          <c:showPercent val="0"/>
          <c:showBubbleSize val="0"/>
        </c:dLbls>
        <c:gapWidth val="120"/>
        <c:axId val="199914624"/>
        <c:axId val="199916160"/>
      </c:barChart>
      <c:catAx>
        <c:axId val="19991462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99916160"/>
        <c:crosses val="autoZero"/>
        <c:auto val="1"/>
        <c:lblAlgn val="ctr"/>
        <c:lblOffset val="100"/>
        <c:tickLblSkip val="1"/>
        <c:tickMarkSkip val="1"/>
        <c:noMultiLvlLbl val="0"/>
      </c:catAx>
      <c:valAx>
        <c:axId val="19991616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9991462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67557</c:v>
              </c:pt>
              <c:pt idx="1">
                <c:v>3919</c:v>
              </c:pt>
              <c:pt idx="2">
                <c:v>3508</c:v>
              </c:pt>
              <c:pt idx="3">
                <c:v>13079</c:v>
              </c:pt>
              <c:pt idx="4">
                <c:v>10641</c:v>
              </c:pt>
              <c:pt idx="5">
                <c:v>11330</c:v>
              </c:pt>
              <c:pt idx="6">
                <c:v>12882</c:v>
              </c:pt>
              <c:pt idx="7">
                <c:v>15511</c:v>
              </c:pt>
              <c:pt idx="8">
                <c:v>16806</c:v>
              </c:pt>
              <c:pt idx="9">
                <c:v>18845</c:v>
              </c:pt>
              <c:pt idx="10">
                <c:v>18672</c:v>
              </c:pt>
              <c:pt idx="11">
                <c:v>13067</c:v>
              </c:pt>
              <c:pt idx="12">
                <c:v>3764</c:v>
              </c:pt>
            </c:numLit>
          </c:val>
        </c:ser>
        <c:dLbls>
          <c:showLegendKey val="0"/>
          <c:showVal val="0"/>
          <c:showCatName val="0"/>
          <c:showSerName val="0"/>
          <c:showPercent val="0"/>
          <c:showBubbleSize val="0"/>
        </c:dLbls>
        <c:gapWidth val="30"/>
        <c:axId val="200380800"/>
        <c:axId val="200382336"/>
      </c:barChart>
      <c:catAx>
        <c:axId val="20038080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0382336"/>
        <c:crosses val="autoZero"/>
        <c:auto val="1"/>
        <c:lblAlgn val="ctr"/>
        <c:lblOffset val="100"/>
        <c:tickLblSkip val="1"/>
        <c:tickMarkSkip val="1"/>
        <c:noMultiLvlLbl val="0"/>
      </c:catAx>
      <c:valAx>
        <c:axId val="20038233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03808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4881</c:v>
                </c:pt>
                <c:pt idx="1">
                  <c:v>1583</c:v>
                </c:pt>
                <c:pt idx="2">
                  <c:v>2878</c:v>
                </c:pt>
                <c:pt idx="3">
                  <c:v>884</c:v>
                </c:pt>
                <c:pt idx="4">
                  <c:v>1588</c:v>
                </c:pt>
                <c:pt idx="5">
                  <c:v>3506</c:v>
                </c:pt>
                <c:pt idx="6">
                  <c:v>1453</c:v>
                </c:pt>
                <c:pt idx="7">
                  <c:v>2729</c:v>
                </c:pt>
                <c:pt idx="8">
                  <c:v>1313</c:v>
                </c:pt>
                <c:pt idx="9">
                  <c:v>2018</c:v>
                </c:pt>
                <c:pt idx="10">
                  <c:v>16266</c:v>
                </c:pt>
                <c:pt idx="11">
                  <c:v>1244</c:v>
                </c:pt>
                <c:pt idx="12">
                  <c:v>28377</c:v>
                </c:pt>
                <c:pt idx="13">
                  <c:v>2507</c:v>
                </c:pt>
                <c:pt idx="14">
                  <c:v>8272</c:v>
                </c:pt>
                <c:pt idx="15">
                  <c:v>1260</c:v>
                </c:pt>
                <c:pt idx="16">
                  <c:v>2748</c:v>
                </c:pt>
                <c:pt idx="17">
                  <c:v>3400</c:v>
                </c:pt>
                <c:pt idx="18">
                  <c:v>6112</c:v>
                </c:pt>
                <c:pt idx="19">
                  <c:v>1668</c:v>
                </c:pt>
              </c:numCache>
            </c:numRef>
          </c:val>
        </c:ser>
        <c:dLbls>
          <c:showLegendKey val="0"/>
          <c:showVal val="0"/>
          <c:showCatName val="0"/>
          <c:showSerName val="0"/>
          <c:showPercent val="0"/>
          <c:showBubbleSize val="0"/>
        </c:dLbls>
        <c:gapWidth val="30"/>
        <c:axId val="200399872"/>
        <c:axId val="200405760"/>
      </c:barChart>
      <c:catAx>
        <c:axId val="20039987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00405760"/>
        <c:crosses val="autoZero"/>
        <c:auto val="1"/>
        <c:lblAlgn val="ctr"/>
        <c:lblOffset val="100"/>
        <c:tickLblSkip val="1"/>
        <c:tickMarkSkip val="1"/>
        <c:noMultiLvlLbl val="0"/>
      </c:catAx>
      <c:valAx>
        <c:axId val="20040576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03998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252.96247695144399</c:v>
                </c:pt>
                <c:pt idx="1">
                  <c:v>322.68885515496498</c:v>
                </c:pt>
                <c:pt idx="2">
                  <c:v>240.626675948486</c:v>
                </c:pt>
                <c:pt idx="3">
                  <c:v>274.578653846154</c:v>
                </c:pt>
                <c:pt idx="4">
                  <c:v>248.99710144927499</c:v>
                </c:pt>
                <c:pt idx="5">
                  <c:v>223.929614945807</c:v>
                </c:pt>
                <c:pt idx="6">
                  <c:v>275.51602890571201</c:v>
                </c:pt>
                <c:pt idx="7">
                  <c:v>250.454767314034</c:v>
                </c:pt>
                <c:pt idx="8">
                  <c:v>253.61284515636899</c:v>
                </c:pt>
                <c:pt idx="9">
                  <c:v>242.28399205561101</c:v>
                </c:pt>
                <c:pt idx="10">
                  <c:v>258.67162883680902</c:v>
                </c:pt>
                <c:pt idx="11">
                  <c:v>295.81770900321499</c:v>
                </c:pt>
                <c:pt idx="12">
                  <c:v>246.665519819439</c:v>
                </c:pt>
                <c:pt idx="13">
                  <c:v>254.15661348225001</c:v>
                </c:pt>
                <c:pt idx="14">
                  <c:v>271.04298391971997</c:v>
                </c:pt>
                <c:pt idx="15">
                  <c:v>218.246904761905</c:v>
                </c:pt>
                <c:pt idx="16">
                  <c:v>237.75102657444501</c:v>
                </c:pt>
                <c:pt idx="17">
                  <c:v>242.51665</c:v>
                </c:pt>
                <c:pt idx="18">
                  <c:v>274.14337590045801</c:v>
                </c:pt>
                <c:pt idx="19">
                  <c:v>255.260378833434</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254.27</c:v>
                </c:pt>
                <c:pt idx="1">
                  <c:v>254.27</c:v>
                </c:pt>
                <c:pt idx="2">
                  <c:v>254.27</c:v>
                </c:pt>
                <c:pt idx="3">
                  <c:v>254.27</c:v>
                </c:pt>
                <c:pt idx="4">
                  <c:v>254.27</c:v>
                </c:pt>
                <c:pt idx="5">
                  <c:v>254.27</c:v>
                </c:pt>
                <c:pt idx="6">
                  <c:v>254.27</c:v>
                </c:pt>
                <c:pt idx="7">
                  <c:v>254.27</c:v>
                </c:pt>
                <c:pt idx="8">
                  <c:v>254.27</c:v>
                </c:pt>
                <c:pt idx="9">
                  <c:v>254.27</c:v>
                </c:pt>
                <c:pt idx="10">
                  <c:v>254.27</c:v>
                </c:pt>
                <c:pt idx="11">
                  <c:v>254.27</c:v>
                </c:pt>
                <c:pt idx="12">
                  <c:v>254.27</c:v>
                </c:pt>
                <c:pt idx="13">
                  <c:v>254.27</c:v>
                </c:pt>
                <c:pt idx="14">
                  <c:v>254.27</c:v>
                </c:pt>
                <c:pt idx="15">
                  <c:v>254.27</c:v>
                </c:pt>
                <c:pt idx="16">
                  <c:v>254.27</c:v>
                </c:pt>
                <c:pt idx="17">
                  <c:v>254.27</c:v>
                </c:pt>
                <c:pt idx="18">
                  <c:v>254.27</c:v>
                </c:pt>
                <c:pt idx="19">
                  <c:v>254.27</c:v>
                </c:pt>
              </c:numCache>
            </c:numRef>
          </c:val>
          <c:smooth val="0"/>
        </c:ser>
        <c:dLbls>
          <c:showLegendKey val="0"/>
          <c:showVal val="0"/>
          <c:showCatName val="0"/>
          <c:showSerName val="0"/>
          <c:showPercent val="0"/>
          <c:showBubbleSize val="0"/>
        </c:dLbls>
        <c:marker val="1"/>
        <c:smooth val="0"/>
        <c:axId val="200423680"/>
        <c:axId val="200441856"/>
      </c:lineChart>
      <c:catAx>
        <c:axId val="20042368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00441856"/>
        <c:crosses val="autoZero"/>
        <c:auto val="1"/>
        <c:lblAlgn val="ctr"/>
        <c:lblOffset val="100"/>
        <c:tickLblSkip val="1"/>
        <c:tickMarkSkip val="1"/>
        <c:noMultiLvlLbl val="0"/>
      </c:catAx>
      <c:valAx>
        <c:axId val="200441856"/>
        <c:scaling>
          <c:orientation val="minMax"/>
          <c:min val="82"/>
        </c:scaling>
        <c:delete val="0"/>
        <c:axPos val="l"/>
        <c:numFmt formatCode="0.0" sourceLinked="1"/>
        <c:majorTickMark val="out"/>
        <c:minorTickMark val="none"/>
        <c:tickLblPos val="none"/>
        <c:spPr>
          <a:ln w="9525">
            <a:noFill/>
          </a:ln>
        </c:spPr>
        <c:crossAx val="20042368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numLit>
          </c:val>
          <c:smooth val="0"/>
        </c:ser>
        <c:ser>
          <c:idx val="1"/>
          <c:order val="1"/>
          <c:tx>
            <c:v>iconfianca</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numLit>
          </c:val>
          <c:smooth val="0"/>
        </c:ser>
        <c:dLbls>
          <c:showLegendKey val="0"/>
          <c:showVal val="0"/>
          <c:showCatName val="0"/>
          <c:showSerName val="0"/>
          <c:showPercent val="0"/>
          <c:showBubbleSize val="0"/>
        </c:dLbls>
        <c:marker val="1"/>
        <c:smooth val="0"/>
        <c:axId val="201387392"/>
        <c:axId val="201471104"/>
      </c:lineChart>
      <c:catAx>
        <c:axId val="2013873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471104"/>
        <c:crosses val="autoZero"/>
        <c:auto val="1"/>
        <c:lblAlgn val="ctr"/>
        <c:lblOffset val="100"/>
        <c:tickLblSkip val="6"/>
        <c:tickMarkSkip val="1"/>
        <c:noMultiLvlLbl val="0"/>
      </c:catAx>
      <c:valAx>
        <c:axId val="20147110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38739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-0.38821009885354058</c:v>
              </c:pt>
              <c:pt idx="1">
                <c:v>-0.22598494192132487</c:v>
              </c:pt>
              <c:pt idx="2">
                <c:v>-0.37516357527769617</c:v>
              </c:pt>
              <c:pt idx="3">
                <c:v>-0.3169573500177415</c:v>
              </c:pt>
              <c:pt idx="4">
                <c:v>-0.55976280740282425</c:v>
              </c:pt>
              <c:pt idx="5">
                <c:v>-0.46775710590100938</c:v>
              </c:pt>
              <c:pt idx="6">
                <c:v>-0.3892309201753385</c:v>
              </c:pt>
              <c:pt idx="7">
                <c:v>-0.12380032112462962</c:v>
              </c:pt>
              <c:pt idx="8">
                <c:v>9.8403271623036942E-2</c:v>
              </c:pt>
              <c:pt idx="9">
                <c:v>0.39557149045224316</c:v>
              </c:pt>
              <c:pt idx="10">
                <c:v>0.49882203634641387</c:v>
              </c:pt>
              <c:pt idx="11">
                <c:v>0.51139010406130536</c:v>
              </c:pt>
              <c:pt idx="12">
                <c:v>0.41112665751258987</c:v>
              </c:pt>
              <c:pt idx="13">
                <c:v>0.3835278909040129</c:v>
              </c:pt>
              <c:pt idx="14">
                <c:v>0.41732768213659044</c:v>
              </c:pt>
              <c:pt idx="15">
                <c:v>0.58694166028187766</c:v>
              </c:pt>
              <c:pt idx="16">
                <c:v>0.8769923056771215</c:v>
              </c:pt>
              <c:pt idx="17">
                <c:v>1.0631411423690993</c:v>
              </c:pt>
              <c:pt idx="18">
                <c:v>1.1644237656453331</c:v>
              </c:pt>
              <c:pt idx="19">
                <c:v>1.2050598715413949</c:v>
              </c:pt>
              <c:pt idx="20">
                <c:v>1.2522269994744331</c:v>
              </c:pt>
              <c:pt idx="21">
                <c:v>1.183878115326116</c:v>
              </c:pt>
              <c:pt idx="22">
                <c:v>0.94209057957724862</c:v>
              </c:pt>
              <c:pt idx="23">
                <c:v>0.70561681828741563</c:v>
              </c:pt>
              <c:pt idx="24">
                <c:v>0.63017773837621716</c:v>
              </c:pt>
              <c:pt idx="25">
                <c:v>0.72741716824258185</c:v>
              </c:pt>
              <c:pt idx="26">
                <c:v>0.89654595743975807</c:v>
              </c:pt>
              <c:pt idx="27">
                <c:v>0.94124353585543563</c:v>
              </c:pt>
              <c:pt idx="28">
                <c:v>0.91477720869883805</c:v>
              </c:pt>
              <c:pt idx="29">
                <c:v>0.73253748786468731</c:v>
              </c:pt>
              <c:pt idx="30">
                <c:v>0.405199927282549</c:v>
              </c:pt>
              <c:pt idx="31">
                <c:v>0.2105567290168123</c:v>
              </c:pt>
              <c:pt idx="32">
                <c:v>0.13447140820771145</c:v>
              </c:pt>
              <c:pt idx="33">
                <c:v>0.29791494851635814</c:v>
              </c:pt>
              <c:pt idx="34">
                <c:v>0.20911857637036685</c:v>
              </c:pt>
              <c:pt idx="35">
                <c:v>0.32060954951669984</c:v>
              </c:pt>
              <c:pt idx="36">
                <c:v>0.28820032807043394</c:v>
              </c:pt>
              <c:pt idx="37">
                <c:v>0.54935927569623666</c:v>
              </c:pt>
              <c:pt idx="38">
                <c:v>0.44996823767015826</c:v>
              </c:pt>
              <c:pt idx="39">
                <c:v>0.61029007675218161</c:v>
              </c:pt>
              <c:pt idx="40">
                <c:v>0.48390359882215411</c:v>
              </c:pt>
              <c:pt idx="41">
                <c:v>0.77502921926023927</c:v>
              </c:pt>
              <c:pt idx="42">
                <c:v>0.86151312618984366</c:v>
              </c:pt>
              <c:pt idx="43">
                <c:v>1.0142770093707236</c:v>
              </c:pt>
              <c:pt idx="44">
                <c:v>1.0093169113200262</c:v>
              </c:pt>
              <c:pt idx="45">
                <c:v>1.1641454958810102</c:v>
              </c:pt>
              <c:pt idx="46">
                <c:v>1.1608944268504222</c:v>
              </c:pt>
              <c:pt idx="47">
                <c:v>0.97856833056107762</c:v>
              </c:pt>
              <c:pt idx="48">
                <c:v>0.82227014201311932</c:v>
              </c:pt>
              <c:pt idx="49">
                <c:v>0.91588747148339911</c:v>
              </c:pt>
              <c:pt idx="50">
                <c:v>1.196930204486899</c:v>
              </c:pt>
              <c:pt idx="51">
                <c:v>1.3480539784013672</c:v>
              </c:pt>
              <c:pt idx="52">
                <c:v>1.4901190324132427</c:v>
              </c:pt>
              <c:pt idx="53">
                <c:v>1.5359169640573795</c:v>
              </c:pt>
              <c:pt idx="54">
                <c:v>1.4047685126806919</c:v>
              </c:pt>
              <c:pt idx="55">
                <c:v>1.3972218186004666</c:v>
              </c:pt>
              <c:pt idx="56">
                <c:v>1.412532065162071</c:v>
              </c:pt>
              <c:pt idx="57">
                <c:v>1.5063892082061539</c:v>
              </c:pt>
              <c:pt idx="58">
                <c:v>1.4647014034159975</c:v>
              </c:pt>
              <c:pt idx="59">
                <c:v>1.3406216424366968</c:v>
              </c:pt>
              <c:pt idx="60">
                <c:v>1.2765619723229009</c:v>
              </c:pt>
              <c:pt idx="61">
                <c:v>1.2692864298254514</c:v>
              </c:pt>
              <c:pt idx="62">
                <c:v>1.4676645775779502</c:v>
              </c:pt>
              <c:pt idx="63">
                <c:v>1.5224918745218132</c:v>
              </c:pt>
              <c:pt idx="64">
                <c:v>1.4873009872869558</c:v>
              </c:pt>
              <c:pt idx="65">
                <c:v>1.0882315695493285</c:v>
              </c:pt>
              <c:pt idx="66">
                <c:v>0.78269026511102924</c:v>
              </c:pt>
              <c:pt idx="67">
                <c:v>0.60489324460032601</c:v>
              </c:pt>
              <c:pt idx="68">
                <c:v>0.52972669359708113</c:v>
              </c:pt>
              <c:pt idx="69">
                <c:v>0.22996688954318514</c:v>
              </c:pt>
              <c:pt idx="70">
                <c:v>-0.46039168045074635</c:v>
              </c:pt>
              <c:pt idx="71">
                <c:v>-1.158596977824865</c:v>
              </c:pt>
              <c:pt idx="72">
                <c:v>-1.659005622114182</c:v>
              </c:pt>
              <c:pt idx="73">
                <c:v>-2.0191882719860299</c:v>
              </c:pt>
              <c:pt idx="74">
                <c:v>-2.0942878381765953</c:v>
              </c:pt>
              <c:pt idx="75">
                <c:v>-2.0963434122529248</c:v>
              </c:pt>
              <c:pt idx="76">
                <c:v>-1.7001387765602913</c:v>
              </c:pt>
              <c:pt idx="77">
                <c:v>-1.3566435417700025</c:v>
              </c:pt>
              <c:pt idx="78">
                <c:v>-0.96048058718181084</c:v>
              </c:pt>
              <c:pt idx="79">
                <c:v>-0.56254632570186913</c:v>
              </c:pt>
              <c:pt idx="80">
                <c:v>-0.21734094702403339</c:v>
              </c:pt>
              <c:pt idx="81">
                <c:v>0.1062769958409161</c:v>
              </c:pt>
              <c:pt idx="82">
                <c:v>4.5392027431935544E-2</c:v>
              </c:pt>
              <c:pt idx="83">
                <c:v>-6.8277517826989542E-2</c:v>
              </c:pt>
              <c:pt idx="84">
                <c:v>-0.21734300888594066</c:v>
              </c:pt>
              <c:pt idx="85">
                <c:v>-0.27761696495584576</c:v>
              </c:pt>
              <c:pt idx="86">
                <c:v>-0.15389436680482949</c:v>
              </c:pt>
              <c:pt idx="87">
                <c:v>2.8140728922270222E-2</c:v>
              </c:pt>
              <c:pt idx="88">
                <c:v>0.21594143844062291</c:v>
              </c:pt>
              <c:pt idx="89">
                <c:v>0.26968769016901073</c:v>
              </c:pt>
              <c:pt idx="90">
                <c:v>0.18314330592288652</c:v>
              </c:pt>
              <c:pt idx="91">
                <c:v>0.15479254544513918</c:v>
              </c:pt>
              <c:pt idx="92">
                <c:v>0.15859333377006915</c:v>
              </c:pt>
              <c:pt idx="93">
                <c:v>-3.3176354633506974E-2</c:v>
              </c:pt>
              <c:pt idx="94">
                <c:v>-0.30198852594337106</c:v>
              </c:pt>
              <c:pt idx="95">
                <c:v>-0.78073713544837209</c:v>
              </c:pt>
              <c:pt idx="96">
                <c:v>-0.96711524593039655</c:v>
              </c:pt>
              <c:pt idx="97">
                <c:v>-1.1184624793123776</c:v>
              </c:pt>
              <c:pt idx="98">
                <c:v>-1.1656578091775565</c:v>
              </c:pt>
              <c:pt idx="99">
                <c:v>-1.3588227536296835</c:v>
              </c:pt>
              <c:pt idx="100">
                <c:v>-1.5391633487359149</c:v>
              </c:pt>
              <c:pt idx="101">
                <c:v>-1.6966228468621587</c:v>
              </c:pt>
              <c:pt idx="102">
                <c:v>-1.8435215989162126</c:v>
              </c:pt>
              <c:pt idx="103">
                <c:v>-1.9878859961230393</c:v>
              </c:pt>
              <c:pt idx="104">
                <c:v>-2.2053848585276037</c:v>
              </c:pt>
              <c:pt idx="105">
                <c:v>-2.4578787548253658</c:v>
              </c:pt>
              <c:pt idx="106">
                <c:v>-2.8894151843154616</c:v>
              </c:pt>
              <c:pt idx="107">
                <c:v>-3.3092312466894249</c:v>
              </c:pt>
              <c:pt idx="108">
                <c:v>-3.5866446969958519</c:v>
              </c:pt>
              <c:pt idx="109">
                <c:v>-3.7265557952987347</c:v>
              </c:pt>
              <c:pt idx="110">
                <c:v>-3.6918267591157954</c:v>
              </c:pt>
              <c:pt idx="111">
                <c:v>-3.593417703207582</c:v>
              </c:pt>
              <c:pt idx="112">
                <c:v>-3.5557945555042303</c:v>
              </c:pt>
              <c:pt idx="113">
                <c:v>-3.3988487109908676</c:v>
              </c:pt>
              <c:pt idx="114">
                <c:v>-3.3137017572433507</c:v>
              </c:pt>
              <c:pt idx="115">
                <c:v>-3.0441780291362166</c:v>
              </c:pt>
              <c:pt idx="116">
                <c:v>-3.2168299330777139</c:v>
              </c:pt>
              <c:pt idx="117">
                <c:v>-3.5519653751774203</c:v>
              </c:pt>
              <c:pt idx="118">
                <c:v>-3.8525957824410968</c:v>
              </c:pt>
              <c:pt idx="119">
                <c:v>-3.925548551183105</c:v>
              </c:pt>
              <c:pt idx="120">
                <c:v>-3.8456877752097887</c:v>
              </c:pt>
              <c:pt idx="121">
                <c:v>-3.7548120918412295</c:v>
              </c:pt>
              <c:pt idx="122">
                <c:v>-3.4210238411989016</c:v>
              </c:pt>
              <c:pt idx="123">
                <c:v>-3.1284539910302347</c:v>
              </c:pt>
              <c:pt idx="124">
                <c:v>-2.8102447644868569</c:v>
              </c:pt>
              <c:pt idx="125">
                <c:v>-2.5791259575202301</c:v>
              </c:pt>
              <c:pt idx="126">
                <c:v>-2.3041826459622459</c:v>
              </c:pt>
              <c:pt idx="127">
                <c:v>-1.8763313279609402</c:v>
              </c:pt>
              <c:pt idx="128">
                <c:v>-1.5645926352393209</c:v>
              </c:pt>
              <c:pt idx="129">
                <c:v>-1.3126222846678055</c:v>
              </c:pt>
              <c:pt idx="130">
                <c:v>-1.1775235505438135</c:v>
              </c:pt>
              <c:pt idx="131">
                <c:v>-1.0171870629278774</c:v>
              </c:pt>
              <c:pt idx="132">
                <c:v>-0.75155125606404838</c:v>
              </c:pt>
              <c:pt idx="133">
                <c:v>-0.50563934634280316</c:v>
              </c:pt>
              <c:pt idx="134">
                <c:v>-0.24064880039943692</c:v>
              </c:pt>
              <c:pt idx="135">
                <c:v>-7.7749114611944808E-2</c:v>
              </c:pt>
              <c:pt idx="136">
                <c:v>0.14622938240002273</c:v>
              </c:pt>
              <c:pt idx="137">
                <c:v>0.36903478892471675</c:v>
              </c:pt>
              <c:pt idx="138">
                <c:v>0.54698322496892993</c:v>
              </c:pt>
              <c:pt idx="139">
                <c:v>0.60529637228196231</c:v>
              </c:pt>
              <c:pt idx="140">
                <c:v>0.54399224201421481</c:v>
              </c:pt>
              <c:pt idx="141">
                <c:v>0.56967056034241426</c:v>
              </c:pt>
              <c:pt idx="142">
                <c:v>0.39405728605964846</c:v>
              </c:pt>
              <c:pt idx="143">
                <c:v>0.19015307322017491</c:v>
              </c:pt>
              <c:pt idx="144">
                <c:v>0.27731708456846182</c:v>
              </c:pt>
              <c:pt idx="145">
                <c:v>0.3160999673355348</c:v>
              </c:pt>
              <c:pt idx="146">
                <c:v>0.65344382073297769</c:v>
              </c:pt>
              <c:pt idx="147">
                <c:v>0.80954136067466387</c:v>
              </c:pt>
              <c:pt idx="148">
                <c:v>1.1721457670394693</c:v>
              </c:pt>
              <c:pt idx="149">
                <c:v>1.2909520472794567</c:v>
              </c:pt>
              <c:pt idx="150">
                <c:v>1.3684682071980658</c:v>
              </c:pt>
              <c:pt idx="151">
                <c:v>1.3987950769612902</c:v>
              </c:pt>
              <c:pt idx="152">
                <c:v>1.4061363360238004</c:v>
              </c:pt>
              <c:pt idx="153">
                <c:v>1.1662477598299854</c:v>
              </c:pt>
              <c:pt idx="154">
                <c:v>0.93210192365335898</c:v>
              </c:pt>
              <c:pt idx="155">
                <c:v>0.69957834918158412</c:v>
              </c:pt>
              <c:pt idx="156">
                <c:v>0.75437801491592182</c:v>
              </c:pt>
              <c:pt idx="157">
                <c:v>0.7796500207918855</c:v>
              </c:pt>
              <c:pt idx="158">
                <c:v>0.97248793985320137</c:v>
              </c:pt>
              <c:pt idx="159">
                <c:v>1.101170059088171</c:v>
              </c:pt>
              <c:pt idx="160">
                <c:v>1.1994792777184602</c:v>
              </c:pt>
              <c:pt idx="161">
                <c:v>1.2107156847633078</c:v>
              </c:pt>
              <c:pt idx="162">
                <c:v>1.2163970751185478</c:v>
              </c:pt>
              <c:pt idx="163">
                <c:v>1.3119586380878356</c:v>
              </c:pt>
              <c:pt idx="164">
                <c:v>1.3493807708979577</c:v>
              </c:pt>
              <c:pt idx="165">
                <c:v>1.322139681645141</c:v>
              </c:pt>
              <c:pt idx="166">
                <c:v>1.2294470018076884</c:v>
              </c:pt>
              <c:pt idx="167">
                <c:v>1.1433906143870003</c:v>
              </c:pt>
              <c:pt idx="168">
                <c:v>1.1840010309638216</c:v>
              </c:pt>
              <c:pt idx="169">
                <c:v>1.3485867696232989</c:v>
              </c:pt>
              <c:pt idx="170">
                <c:v>1.5621807869244628</c:v>
              </c:pt>
              <c:pt idx="171">
                <c:v>1.785867105561205</c:v>
              </c:pt>
              <c:pt idx="172">
                <c:v>1.9580292575182907</c:v>
              </c:pt>
              <c:pt idx="173">
                <c:v>2.1213541946141747</c:v>
              </c:pt>
              <c:pt idx="174">
                <c:v>2.1832752100991608</c:v>
              </c:pt>
            </c:numLit>
          </c:val>
          <c:smooth val="0"/>
        </c:ser>
        <c:dLbls>
          <c:showLegendKey val="0"/>
          <c:showVal val="0"/>
          <c:showCatName val="0"/>
          <c:showSerName val="1"/>
          <c:showPercent val="0"/>
          <c:showBubbleSize val="0"/>
        </c:dLbls>
        <c:marker val="1"/>
        <c:smooth val="0"/>
        <c:axId val="201492736"/>
        <c:axId val="201519488"/>
      </c:lineChart>
      <c:catAx>
        <c:axId val="20149273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519488"/>
        <c:crosses val="autoZero"/>
        <c:auto val="1"/>
        <c:lblAlgn val="ctr"/>
        <c:lblOffset val="100"/>
        <c:tickLblSkip val="1"/>
        <c:tickMarkSkip val="1"/>
        <c:noMultiLvlLbl val="0"/>
      </c:catAx>
      <c:valAx>
        <c:axId val="20151948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49273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0.000</c:formatCode>
              <c:ptCount val="17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17.57</c:v>
              </c:pt>
              <c:pt idx="173">
                <c:v>16.57</c:v>
              </c:pt>
              <c:pt idx="174">
                <c:v>16.056999999999999</c:v>
              </c:pt>
            </c:numLit>
          </c:val>
          <c:smooth val="0"/>
        </c:ser>
        <c:dLbls>
          <c:showLegendKey val="0"/>
          <c:showVal val="0"/>
          <c:showCatName val="0"/>
          <c:showSerName val="0"/>
          <c:showPercent val="0"/>
          <c:showBubbleSize val="0"/>
        </c:dLbls>
        <c:marker val="1"/>
        <c:smooth val="0"/>
        <c:axId val="201752576"/>
        <c:axId val="201754112"/>
      </c:lineChart>
      <c:catAx>
        <c:axId val="2017525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754112"/>
        <c:crosses val="autoZero"/>
        <c:auto val="1"/>
        <c:lblAlgn val="ctr"/>
        <c:lblOffset val="100"/>
        <c:tickLblSkip val="1"/>
        <c:tickMarkSkip val="1"/>
        <c:noMultiLvlLbl val="0"/>
      </c:catAx>
      <c:valAx>
        <c:axId val="20175411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75257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numLit>
          </c:val>
          <c:smooth val="0"/>
        </c:ser>
        <c:ser>
          <c:idx val="1"/>
          <c:order val="1"/>
          <c:tx>
            <c:v>industria</c:v>
          </c:tx>
          <c:spPr>
            <a:ln w="25400">
              <a:solidFill>
                <a:schemeClr val="tx2"/>
              </a:solidFill>
              <a:prstDash val="solid"/>
            </a:ln>
          </c:spPr>
          <c:marker>
            <c:symbol val="none"/>
          </c:marker>
          <c:dLbls>
            <c:dLbl>
              <c:idx val="3"/>
              <c:layout>
                <c:manualLayout>
                  <c:x val="0.31868986436575669"/>
                  <c:y val="0.233697400728134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numLit>
          </c:val>
          <c:smooth val="0"/>
        </c:ser>
        <c:ser>
          <c:idx val="2"/>
          <c:order val="2"/>
          <c:tx>
            <c:v>comercio</c:v>
          </c:tx>
          <c:spPr>
            <a:ln w="38100">
              <a:solidFill>
                <a:schemeClr val="accent2"/>
              </a:solidFill>
              <a:prstDash val="solid"/>
            </a:ln>
          </c:spPr>
          <c:marker>
            <c:symbol val="none"/>
          </c:marker>
          <c:dLbls>
            <c:dLbl>
              <c:idx val="21"/>
              <c:layout>
                <c:manualLayout>
                  <c:x val="0.38574033036289634"/>
                  <c:y val="-2.123782914232491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numLit>
          </c:val>
          <c:smooth val="0"/>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numLit>
          </c:val>
          <c:smooth val="0"/>
        </c:ser>
        <c:dLbls>
          <c:showLegendKey val="0"/>
          <c:showVal val="0"/>
          <c:showCatName val="0"/>
          <c:showSerName val="0"/>
          <c:showPercent val="0"/>
          <c:showBubbleSize val="0"/>
        </c:dLbls>
        <c:marker val="1"/>
        <c:smooth val="0"/>
        <c:axId val="202153984"/>
        <c:axId val="202155520"/>
      </c:lineChart>
      <c:catAx>
        <c:axId val="2021539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155520"/>
        <c:crosses val="autoZero"/>
        <c:auto val="1"/>
        <c:lblAlgn val="ctr"/>
        <c:lblOffset val="100"/>
        <c:tickLblSkip val="6"/>
        <c:tickMarkSkip val="1"/>
        <c:noMultiLvlLbl val="0"/>
      </c:catAx>
      <c:valAx>
        <c:axId val="20215552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15398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0372954127002783"/>
                  <c:y val="-0.16844521553449887"/>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0.000</c:formatCode>
              <c:ptCount val="17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numLit>
          </c:val>
          <c:smooth val="0"/>
        </c:ser>
        <c:dLbls>
          <c:showLegendKey val="0"/>
          <c:showVal val="0"/>
          <c:showCatName val="0"/>
          <c:showSerName val="0"/>
          <c:showPercent val="0"/>
          <c:showBubbleSize val="0"/>
        </c:dLbls>
        <c:marker val="1"/>
        <c:smooth val="0"/>
        <c:axId val="202553600"/>
        <c:axId val="20255948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3327754926156616"/>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numLit>
          </c:val>
          <c:smooth val="0"/>
        </c:ser>
        <c:dLbls>
          <c:showLegendKey val="0"/>
          <c:showVal val="0"/>
          <c:showCatName val="0"/>
          <c:showSerName val="0"/>
          <c:showPercent val="0"/>
          <c:showBubbleSize val="0"/>
        </c:dLbls>
        <c:marker val="1"/>
        <c:smooth val="0"/>
        <c:axId val="202561024"/>
        <c:axId val="202562560"/>
      </c:lineChart>
      <c:catAx>
        <c:axId val="2025536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559488"/>
        <c:crosses val="autoZero"/>
        <c:auto val="1"/>
        <c:lblAlgn val="ctr"/>
        <c:lblOffset val="100"/>
        <c:tickLblSkip val="1"/>
        <c:tickMarkSkip val="1"/>
        <c:noMultiLvlLbl val="0"/>
      </c:catAx>
      <c:valAx>
        <c:axId val="20255948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553600"/>
        <c:crosses val="autoZero"/>
        <c:crossBetween val="between"/>
        <c:majorUnit val="100"/>
        <c:minorUnit val="100"/>
      </c:valAx>
      <c:catAx>
        <c:axId val="202561024"/>
        <c:scaling>
          <c:orientation val="minMax"/>
        </c:scaling>
        <c:delete val="1"/>
        <c:axPos val="b"/>
        <c:numFmt formatCode="0.0" sourceLinked="1"/>
        <c:majorTickMark val="out"/>
        <c:minorTickMark val="none"/>
        <c:tickLblPos val="none"/>
        <c:crossAx val="202562560"/>
        <c:crosses val="autoZero"/>
        <c:auto val="1"/>
        <c:lblAlgn val="ctr"/>
        <c:lblOffset val="100"/>
        <c:noMultiLvlLbl val="0"/>
      </c:catAx>
      <c:valAx>
        <c:axId val="20256256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0256102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numLit>
          </c:val>
          <c:smooth val="0"/>
        </c:ser>
        <c:ser>
          <c:idx val="1"/>
          <c:order val="1"/>
          <c:tx>
            <c:v>construcao</c:v>
          </c:tx>
          <c:spPr>
            <a:ln w="25400">
              <a:solidFill>
                <a:schemeClr val="tx2"/>
              </a:solidFill>
              <a:prstDash val="solid"/>
            </a:ln>
          </c:spPr>
          <c:marker>
            <c:symbol val="none"/>
          </c:marker>
          <c:dLbls>
            <c:dLbl>
              <c:idx val="3"/>
              <c:layout>
                <c:manualLayout>
                  <c:x val="0.60984575126307405"/>
                  <c:y val="0.1864866891638545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numLit>
          </c:val>
          <c:smooth val="0"/>
        </c:ser>
        <c:ser>
          <c:idx val="2"/>
          <c:order val="2"/>
          <c:tx>
            <c:v>comercio</c:v>
          </c:tx>
          <c:spPr>
            <a:ln w="38100">
              <a:solidFill>
                <a:schemeClr val="accent2"/>
              </a:solidFill>
              <a:prstDash val="solid"/>
            </a:ln>
          </c:spPr>
          <c:marker>
            <c:symbol val="none"/>
          </c:marker>
          <c:dLbls>
            <c:dLbl>
              <c:idx val="21"/>
              <c:layout>
                <c:manualLayout>
                  <c:x val="0.3941510013950959"/>
                  <c:y val="0.2149681289838770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strLit>
          </c:cat>
          <c:val>
            <c:numLit>
              <c:formatCode>0.0</c:formatCode>
              <c:ptCount val="176"/>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numLit>
          </c:val>
          <c:smooth val="0"/>
        </c:ser>
        <c:dLbls>
          <c:showLegendKey val="0"/>
          <c:showVal val="0"/>
          <c:showCatName val="0"/>
          <c:showSerName val="0"/>
          <c:showPercent val="0"/>
          <c:showBubbleSize val="0"/>
        </c:dLbls>
        <c:marker val="1"/>
        <c:smooth val="0"/>
        <c:axId val="202975104"/>
        <c:axId val="202976640"/>
      </c:lineChart>
      <c:catAx>
        <c:axId val="2029751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976640"/>
        <c:crosses val="autoZero"/>
        <c:auto val="1"/>
        <c:lblAlgn val="ctr"/>
        <c:lblOffset val="100"/>
        <c:tickLblSkip val="1"/>
        <c:tickMarkSkip val="1"/>
        <c:noMultiLvlLbl val="0"/>
      </c:catAx>
      <c:valAx>
        <c:axId val="202976640"/>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97510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jul.</c:v>
                  </c:pt>
                  <c:pt idx="1">
                    <c:v>ago.</c:v>
                  </c:pt>
                  <c:pt idx="2">
                    <c:v>set.</c:v>
                  </c:pt>
                  <c:pt idx="3">
                    <c:v>out.</c:v>
                  </c:pt>
                  <c:pt idx="4">
                    <c:v>nov.</c:v>
                  </c:pt>
                  <c:pt idx="5">
                    <c:v>dez.</c:v>
                  </c:pt>
                  <c:pt idx="6">
                    <c:v>jan.</c:v>
                  </c:pt>
                  <c:pt idx="7">
                    <c:v>fev.</c:v>
                  </c:pt>
                  <c:pt idx="8">
                    <c:v>mar.</c:v>
                  </c:pt>
                  <c:pt idx="9">
                    <c:v>abr.</c:v>
                  </c:pt>
                  <c:pt idx="10">
                    <c:v>mai.</c:v>
                  </c:pt>
                  <c:pt idx="11">
                    <c:v>jun.</c:v>
                  </c:pt>
                  <c:pt idx="12">
                    <c:v>jul.</c:v>
                  </c:pt>
                </c:lvl>
                <c:lvl>
                  <c:pt idx="0">
                    <c:v>2016</c:v>
                  </c:pt>
                  <c:pt idx="6">
                    <c:v>2017</c:v>
                  </c:pt>
                </c:lvl>
              </c:multiLvlStrCache>
            </c:multiLvlStrRef>
          </c:cat>
          <c:val>
            <c:numRef>
              <c:f>'9lay_off'!$E$15:$Q$15</c:f>
              <c:numCache>
                <c:formatCode>#,##0</c:formatCode>
                <c:ptCount val="13"/>
                <c:pt idx="0">
                  <c:v>822</c:v>
                </c:pt>
                <c:pt idx="1">
                  <c:v>794</c:v>
                </c:pt>
                <c:pt idx="2">
                  <c:v>857</c:v>
                </c:pt>
                <c:pt idx="3">
                  <c:v>1206</c:v>
                </c:pt>
                <c:pt idx="4">
                  <c:v>1448</c:v>
                </c:pt>
                <c:pt idx="5">
                  <c:v>1983</c:v>
                </c:pt>
                <c:pt idx="6">
                  <c:v>1653</c:v>
                </c:pt>
                <c:pt idx="7">
                  <c:v>1154</c:v>
                </c:pt>
                <c:pt idx="8">
                  <c:v>892</c:v>
                </c:pt>
                <c:pt idx="9">
                  <c:v>1028</c:v>
                </c:pt>
                <c:pt idx="10">
                  <c:v>1001</c:v>
                </c:pt>
                <c:pt idx="11">
                  <c:v>742</c:v>
                </c:pt>
                <c:pt idx="12">
                  <c:v>706</c:v>
                </c:pt>
              </c:numCache>
            </c:numRef>
          </c:val>
        </c:ser>
        <c:dLbls>
          <c:showLegendKey val="0"/>
          <c:showVal val="0"/>
          <c:showCatName val="0"/>
          <c:showSerName val="0"/>
          <c:showPercent val="0"/>
          <c:showBubbleSize val="0"/>
        </c:dLbls>
        <c:gapWidth val="150"/>
        <c:axId val="203845632"/>
        <c:axId val="203847936"/>
      </c:barChart>
      <c:catAx>
        <c:axId val="2038456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3847936"/>
        <c:crosses val="autoZero"/>
        <c:auto val="1"/>
        <c:lblAlgn val="ctr"/>
        <c:lblOffset val="100"/>
        <c:tickLblSkip val="1"/>
        <c:tickMarkSkip val="1"/>
        <c:noMultiLvlLbl val="0"/>
      </c:catAx>
      <c:valAx>
        <c:axId val="2038479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8456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0.78048780487804892</c:v>
                </c:pt>
                <c:pt idx="1">
                  <c:v>0.81355932203389825</c:v>
                </c:pt>
                <c:pt idx="2">
                  <c:v>0.97297297297297292</c:v>
                </c:pt>
                <c:pt idx="3">
                  <c:v>1.1616161616161615</c:v>
                </c:pt>
                <c:pt idx="4">
                  <c:v>1.2121212121212122</c:v>
                </c:pt>
                <c:pt idx="5">
                  <c:v>1.0533333333333335</c:v>
                </c:pt>
                <c:pt idx="6">
                  <c:v>1.2982456140350878</c:v>
                </c:pt>
                <c:pt idx="7">
                  <c:v>1.2222222222222221</c:v>
                </c:pt>
                <c:pt idx="8">
                  <c:v>0.73529411764705888</c:v>
                </c:pt>
                <c:pt idx="9">
                  <c:v>0.96629213483146059</c:v>
                </c:pt>
                <c:pt idx="10">
                  <c:v>0.96938775510204078</c:v>
                </c:pt>
                <c:pt idx="11">
                  <c:v>1.4482758620689655</c:v>
                </c:pt>
                <c:pt idx="12">
                  <c:v>1.1555555555555557</c:v>
                </c:pt>
                <c:pt idx="13">
                  <c:v>0.71830985915492951</c:v>
                </c:pt>
                <c:pt idx="14">
                  <c:v>1.2450980392156863</c:v>
                </c:pt>
                <c:pt idx="15">
                  <c:v>0.95161290322580649</c:v>
                </c:pt>
                <c:pt idx="16">
                  <c:v>1.075</c:v>
                </c:pt>
                <c:pt idx="17">
                  <c:v>1.1190476190476191</c:v>
                </c:pt>
              </c:numCache>
            </c:numRef>
          </c:val>
        </c:ser>
        <c:dLbls>
          <c:showLegendKey val="0"/>
          <c:showVal val="0"/>
          <c:showCatName val="0"/>
          <c:showSerName val="0"/>
          <c:showPercent val="0"/>
          <c:showBubbleSize val="0"/>
        </c:dLbls>
        <c:axId val="203128832"/>
        <c:axId val="203130368"/>
      </c:radarChart>
      <c:catAx>
        <c:axId val="20312883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3130368"/>
        <c:crosses val="autoZero"/>
        <c:auto val="0"/>
        <c:lblAlgn val="ctr"/>
        <c:lblOffset val="100"/>
        <c:noMultiLvlLbl val="0"/>
      </c:catAx>
      <c:valAx>
        <c:axId val="20313036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312883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206734080"/>
        <c:axId val="206735616"/>
      </c:barChart>
      <c:catAx>
        <c:axId val="2067340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6735616"/>
        <c:crosses val="autoZero"/>
        <c:auto val="1"/>
        <c:lblAlgn val="ctr"/>
        <c:lblOffset val="100"/>
        <c:tickLblSkip val="1"/>
        <c:tickMarkSkip val="1"/>
        <c:noMultiLvlLbl val="0"/>
      </c:catAx>
      <c:valAx>
        <c:axId val="2067356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67340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233031168"/>
        <c:axId val="233033088"/>
      </c:barChart>
      <c:catAx>
        <c:axId val="2330311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033088"/>
        <c:crosses val="autoZero"/>
        <c:auto val="1"/>
        <c:lblAlgn val="ctr"/>
        <c:lblOffset val="100"/>
        <c:tickLblSkip val="1"/>
        <c:tickMarkSkip val="1"/>
        <c:noMultiLvlLbl val="0"/>
      </c:catAx>
      <c:valAx>
        <c:axId val="2330330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0311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35235968"/>
        <c:axId val="235594112"/>
      </c:barChart>
      <c:catAx>
        <c:axId val="235235968"/>
        <c:scaling>
          <c:orientation val="maxMin"/>
        </c:scaling>
        <c:delete val="0"/>
        <c:axPos val="l"/>
        <c:majorTickMark val="none"/>
        <c:minorTickMark val="none"/>
        <c:tickLblPos val="none"/>
        <c:spPr>
          <a:ln w="3175">
            <a:solidFill>
              <a:srgbClr val="333333"/>
            </a:solidFill>
            <a:prstDash val="solid"/>
          </a:ln>
        </c:spPr>
        <c:crossAx val="235594112"/>
        <c:crosses val="autoZero"/>
        <c:auto val="1"/>
        <c:lblAlgn val="ctr"/>
        <c:lblOffset val="100"/>
        <c:tickMarkSkip val="1"/>
        <c:noMultiLvlLbl val="0"/>
      </c:catAx>
      <c:valAx>
        <c:axId val="2355941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52359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6908160"/>
        <c:axId val="196909696"/>
      </c:barChart>
      <c:catAx>
        <c:axId val="196908160"/>
        <c:scaling>
          <c:orientation val="maxMin"/>
        </c:scaling>
        <c:delete val="0"/>
        <c:axPos val="l"/>
        <c:majorTickMark val="none"/>
        <c:minorTickMark val="none"/>
        <c:tickLblPos val="none"/>
        <c:spPr>
          <a:ln w="3175">
            <a:solidFill>
              <a:srgbClr val="333333"/>
            </a:solidFill>
            <a:prstDash val="solid"/>
          </a:ln>
        </c:spPr>
        <c:crossAx val="196909696"/>
        <c:crosses val="autoZero"/>
        <c:auto val="1"/>
        <c:lblAlgn val="ctr"/>
        <c:lblOffset val="100"/>
        <c:tickMarkSkip val="1"/>
        <c:noMultiLvlLbl val="0"/>
      </c:catAx>
      <c:valAx>
        <c:axId val="1969096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690816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6929408"/>
        <c:axId val="196930944"/>
      </c:barChart>
      <c:catAx>
        <c:axId val="196929408"/>
        <c:scaling>
          <c:orientation val="maxMin"/>
        </c:scaling>
        <c:delete val="0"/>
        <c:axPos val="l"/>
        <c:majorTickMark val="none"/>
        <c:minorTickMark val="none"/>
        <c:tickLblPos val="none"/>
        <c:spPr>
          <a:ln w="3175">
            <a:solidFill>
              <a:srgbClr val="333333"/>
            </a:solidFill>
            <a:prstDash val="solid"/>
          </a:ln>
        </c:spPr>
        <c:crossAx val="196930944"/>
        <c:crosses val="autoZero"/>
        <c:auto val="1"/>
        <c:lblAlgn val="ctr"/>
        <c:lblOffset val="100"/>
        <c:tickMarkSkip val="1"/>
        <c:noMultiLvlLbl val="0"/>
      </c:catAx>
      <c:valAx>
        <c:axId val="19693094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69294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7835392"/>
        <c:axId val="198009216"/>
      </c:barChart>
      <c:catAx>
        <c:axId val="197835392"/>
        <c:scaling>
          <c:orientation val="maxMin"/>
        </c:scaling>
        <c:delete val="0"/>
        <c:axPos val="l"/>
        <c:majorTickMark val="none"/>
        <c:minorTickMark val="none"/>
        <c:tickLblPos val="none"/>
        <c:spPr>
          <a:ln w="3175">
            <a:solidFill>
              <a:srgbClr val="333333"/>
            </a:solidFill>
            <a:prstDash val="solid"/>
          </a:ln>
        </c:spPr>
        <c:crossAx val="198009216"/>
        <c:crosses val="autoZero"/>
        <c:auto val="1"/>
        <c:lblAlgn val="ctr"/>
        <c:lblOffset val="100"/>
        <c:tickMarkSkip val="1"/>
        <c:noMultiLvlLbl val="0"/>
      </c:catAx>
      <c:valAx>
        <c:axId val="19800921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783539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18.23986787562648</c:v>
                </c:pt>
                <c:pt idx="1">
                  <c:v>11.094247194774741</c:v>
                </c:pt>
                <c:pt idx="2">
                  <c:v>6.9972451790633494</c:v>
                </c:pt>
                <c:pt idx="3">
                  <c:v>3.1606331163093193</c:v>
                </c:pt>
                <c:pt idx="4">
                  <c:v>2.3423362287368743</c:v>
                </c:pt>
                <c:pt idx="5">
                  <c:v>-15.641137575996334</c:v>
                </c:pt>
                <c:pt idx="6">
                  <c:v>-11.589113257243188</c:v>
                </c:pt>
                <c:pt idx="7">
                  <c:v>-8.8350731546934078</c:v>
                </c:pt>
                <c:pt idx="8">
                  <c:v>-2.7018026818222185</c:v>
                </c:pt>
                <c:pt idx="9">
                  <c:v>-2.1594274432379157</c:v>
                </c:pt>
              </c:numCache>
            </c:numRef>
          </c:val>
        </c:ser>
        <c:dLbls>
          <c:showLegendKey val="0"/>
          <c:showVal val="0"/>
          <c:showCatName val="0"/>
          <c:showSerName val="0"/>
          <c:showPercent val="0"/>
          <c:showBubbleSize val="0"/>
        </c:dLbls>
        <c:gapWidth val="80"/>
        <c:axId val="198016384"/>
        <c:axId val="198022272"/>
      </c:barChart>
      <c:catAx>
        <c:axId val="198016384"/>
        <c:scaling>
          <c:orientation val="maxMin"/>
        </c:scaling>
        <c:delete val="0"/>
        <c:axPos val="l"/>
        <c:majorTickMark val="none"/>
        <c:minorTickMark val="none"/>
        <c:tickLblPos val="none"/>
        <c:crossAx val="198022272"/>
        <c:crossesAt val="0"/>
        <c:auto val="1"/>
        <c:lblAlgn val="ctr"/>
        <c:lblOffset val="100"/>
        <c:tickMarkSkip val="1"/>
        <c:noMultiLvlLbl val="0"/>
      </c:catAx>
      <c:valAx>
        <c:axId val="198022272"/>
        <c:scaling>
          <c:orientation val="minMax"/>
        </c:scaling>
        <c:delete val="0"/>
        <c:axPos val="t"/>
        <c:numFmt formatCode="0.0" sourceLinked="1"/>
        <c:majorTickMark val="none"/>
        <c:minorTickMark val="none"/>
        <c:tickLblPos val="none"/>
        <c:spPr>
          <a:ln w="9525">
            <a:noFill/>
          </a:ln>
        </c:spPr>
        <c:crossAx val="19801638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94120" y="0"/>
          <a:ext cx="61797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0.3115</cdr:x>
      <cdr:y>0.28336</cdr:y>
    </cdr:from>
    <cdr:to>
      <cdr:x>0.7667</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2083" y="491219"/>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0.7227</cdr:x>
      <cdr:y>0.5683</cdr:y>
    </cdr:from>
    <cdr:to>
      <cdr:x>0.97613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850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2"/>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5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70"/>
      <c r="B1" s="267"/>
      <c r="C1" s="267"/>
      <c r="D1" s="267"/>
      <c r="E1" s="772"/>
      <c r="F1" s="267"/>
      <c r="G1" s="267"/>
      <c r="H1" s="267"/>
      <c r="I1" s="267"/>
      <c r="J1" s="267"/>
      <c r="K1" s="267"/>
      <c r="L1" s="267"/>
    </row>
    <row r="2" spans="1:12" ht="17.25" customHeight="1" x14ac:dyDescent="0.2">
      <c r="A2" s="270"/>
      <c r="B2" s="248"/>
      <c r="C2" s="249"/>
      <c r="D2" s="249"/>
      <c r="E2" s="773"/>
      <c r="F2" s="249"/>
      <c r="G2" s="249"/>
      <c r="H2" s="249"/>
      <c r="I2" s="250"/>
      <c r="J2" s="251"/>
      <c r="K2" s="251"/>
      <c r="L2" s="270"/>
    </row>
    <row r="3" spans="1:12" x14ac:dyDescent="0.2">
      <c r="A3" s="270"/>
      <c r="B3" s="248"/>
      <c r="C3" s="249"/>
      <c r="D3" s="249"/>
      <c r="E3" s="773"/>
      <c r="F3" s="249"/>
      <c r="G3" s="249"/>
      <c r="H3" s="249"/>
      <c r="I3" s="250"/>
      <c r="J3" s="248"/>
      <c r="K3" s="251"/>
      <c r="L3" s="270"/>
    </row>
    <row r="4" spans="1:12" ht="33.75" customHeight="1" x14ac:dyDescent="0.2">
      <c r="A4" s="270"/>
      <c r="B4" s="248"/>
      <c r="C4" s="1447" t="s">
        <v>436</v>
      </c>
      <c r="D4" s="1447"/>
      <c r="E4" s="1447"/>
      <c r="F4" s="1447"/>
      <c r="G4" s="986"/>
      <c r="H4" s="250"/>
      <c r="I4" s="250"/>
      <c r="J4" s="252" t="s">
        <v>35</v>
      </c>
      <c r="K4" s="248"/>
      <c r="L4" s="270"/>
    </row>
    <row r="5" spans="1:12" s="137" customFormat="1" ht="12.75" customHeight="1" x14ac:dyDescent="0.2">
      <c r="A5" s="272"/>
      <c r="B5" s="1449"/>
      <c r="C5" s="1449"/>
      <c r="D5" s="1449"/>
      <c r="E5" s="1449"/>
      <c r="F5" s="267"/>
      <c r="G5" s="253"/>
      <c r="H5" s="253"/>
      <c r="I5" s="253"/>
      <c r="J5" s="254"/>
      <c r="K5" s="255"/>
      <c r="L5" s="270"/>
    </row>
    <row r="6" spans="1:12" ht="12.75" customHeight="1" x14ac:dyDescent="0.2">
      <c r="A6" s="270"/>
      <c r="B6" s="270"/>
      <c r="C6" s="267"/>
      <c r="D6" s="267"/>
      <c r="E6" s="772"/>
      <c r="F6" s="267"/>
      <c r="G6" s="253"/>
      <c r="H6" s="253"/>
      <c r="I6" s="253"/>
      <c r="J6" s="254"/>
      <c r="K6" s="255"/>
      <c r="L6" s="270"/>
    </row>
    <row r="7" spans="1:12" ht="12.75" customHeight="1" x14ac:dyDescent="0.2">
      <c r="A7" s="270"/>
      <c r="B7" s="270"/>
      <c r="C7" s="267"/>
      <c r="D7" s="267"/>
      <c r="E7" s="772"/>
      <c r="F7" s="267"/>
      <c r="G7" s="253"/>
      <c r="H7" s="253"/>
      <c r="I7" s="266"/>
      <c r="J7" s="254"/>
      <c r="K7" s="255"/>
      <c r="L7" s="270"/>
    </row>
    <row r="8" spans="1:12" ht="12.75" customHeight="1" x14ac:dyDescent="0.2">
      <c r="A8" s="270"/>
      <c r="B8" s="270"/>
      <c r="C8" s="267"/>
      <c r="D8" s="267"/>
      <c r="E8" s="772"/>
      <c r="F8" s="267"/>
      <c r="G8" s="253"/>
      <c r="H8" s="253"/>
      <c r="I8" s="266"/>
      <c r="J8" s="254"/>
      <c r="K8" s="255"/>
      <c r="L8" s="270"/>
    </row>
    <row r="9" spans="1:12" ht="12.75" customHeight="1" x14ac:dyDescent="0.2">
      <c r="A9" s="270"/>
      <c r="B9" s="270"/>
      <c r="C9" s="267"/>
      <c r="D9" s="267"/>
      <c r="E9" s="772"/>
      <c r="F9" s="267"/>
      <c r="G9" s="253"/>
      <c r="H9" s="253"/>
      <c r="I9" s="266"/>
      <c r="J9" s="254"/>
      <c r="K9" s="255"/>
      <c r="L9" s="270"/>
    </row>
    <row r="10" spans="1:12" ht="12.75" customHeight="1" x14ac:dyDescent="0.2">
      <c r="A10" s="270"/>
      <c r="B10" s="270"/>
      <c r="C10" s="267"/>
      <c r="D10" s="267"/>
      <c r="E10" s="772"/>
      <c r="F10" s="267"/>
      <c r="G10" s="253"/>
      <c r="H10" s="253"/>
      <c r="I10" s="253"/>
      <c r="J10" s="254"/>
      <c r="K10" s="255"/>
      <c r="L10" s="270"/>
    </row>
    <row r="11" spans="1:12" ht="12.75" customHeight="1" x14ac:dyDescent="0.2">
      <c r="A11" s="270"/>
      <c r="B11" s="270"/>
      <c r="C11" s="267"/>
      <c r="D11" s="267"/>
      <c r="E11" s="772"/>
      <c r="F11" s="267"/>
      <c r="G11" s="253"/>
      <c r="H11" s="253"/>
      <c r="I11" s="253"/>
      <c r="J11" s="254"/>
      <c r="K11" s="255"/>
      <c r="L11" s="270"/>
    </row>
    <row r="12" spans="1:12" ht="12.75" customHeight="1" x14ac:dyDescent="0.2">
      <c r="A12" s="270"/>
      <c r="B12" s="270"/>
      <c r="C12" s="267"/>
      <c r="D12" s="267"/>
      <c r="E12" s="772"/>
      <c r="F12" s="267"/>
      <c r="G12" s="253"/>
      <c r="H12" s="253"/>
      <c r="I12" s="253"/>
      <c r="J12" s="254"/>
      <c r="K12" s="255"/>
      <c r="L12" s="270"/>
    </row>
    <row r="13" spans="1:12" x14ac:dyDescent="0.2">
      <c r="A13" s="270"/>
      <c r="B13" s="270"/>
      <c r="C13" s="267"/>
      <c r="D13" s="267"/>
      <c r="E13" s="772"/>
      <c r="F13" s="267"/>
      <c r="G13" s="253"/>
      <c r="H13" s="253"/>
      <c r="I13" s="253"/>
      <c r="J13" s="254"/>
      <c r="K13" s="255"/>
      <c r="L13" s="270"/>
    </row>
    <row r="14" spans="1:12" x14ac:dyDescent="0.2">
      <c r="A14" s="270"/>
      <c r="B14" s="287" t="s">
        <v>27</v>
      </c>
      <c r="C14" s="285"/>
      <c r="D14" s="285"/>
      <c r="E14" s="774"/>
      <c r="F14" s="267"/>
      <c r="G14" s="253"/>
      <c r="H14" s="253"/>
      <c r="I14" s="253"/>
      <c r="J14" s="254"/>
      <c r="K14" s="255"/>
      <c r="L14" s="270"/>
    </row>
    <row r="15" spans="1:12" ht="13.5" thickBot="1" x14ac:dyDescent="0.25">
      <c r="A15" s="270"/>
      <c r="B15" s="270"/>
      <c r="C15" s="267"/>
      <c r="D15" s="267"/>
      <c r="E15" s="772"/>
      <c r="F15" s="267"/>
      <c r="G15" s="253"/>
      <c r="H15" s="253"/>
      <c r="I15" s="253"/>
      <c r="J15" s="254"/>
      <c r="K15" s="255"/>
      <c r="L15" s="270"/>
    </row>
    <row r="16" spans="1:12" ht="13.5" thickBot="1" x14ac:dyDescent="0.25">
      <c r="A16" s="270"/>
      <c r="B16" s="292"/>
      <c r="C16" s="279" t="s">
        <v>21</v>
      </c>
      <c r="D16" s="279"/>
      <c r="E16" s="775">
        <v>3</v>
      </c>
      <c r="F16" s="267"/>
      <c r="G16" s="253"/>
      <c r="H16" s="253"/>
      <c r="I16" s="253"/>
      <c r="J16" s="254"/>
      <c r="K16" s="255"/>
      <c r="L16" s="270"/>
    </row>
    <row r="17" spans="1:12" ht="13.5" thickBot="1" x14ac:dyDescent="0.25">
      <c r="A17" s="270"/>
      <c r="B17" s="270"/>
      <c r="C17" s="286"/>
      <c r="D17" s="286"/>
      <c r="E17" s="776"/>
      <c r="F17" s="267"/>
      <c r="G17" s="253"/>
      <c r="H17" s="253"/>
      <c r="I17" s="253"/>
      <c r="J17" s="254"/>
      <c r="K17" s="255"/>
      <c r="L17" s="270"/>
    </row>
    <row r="18" spans="1:12" ht="13.5" thickBot="1" x14ac:dyDescent="0.25">
      <c r="A18" s="270"/>
      <c r="B18" s="292"/>
      <c r="C18" s="279" t="s">
        <v>33</v>
      </c>
      <c r="D18" s="279"/>
      <c r="E18" s="777">
        <v>4</v>
      </c>
      <c r="F18" s="267"/>
      <c r="G18" s="253"/>
      <c r="H18" s="253"/>
      <c r="I18" s="253"/>
      <c r="J18" s="254"/>
      <c r="K18" s="255"/>
      <c r="L18" s="270"/>
    </row>
    <row r="19" spans="1:12" ht="13.5" thickBot="1" x14ac:dyDescent="0.25">
      <c r="A19" s="270"/>
      <c r="B19" s="271"/>
      <c r="C19" s="277"/>
      <c r="D19" s="277"/>
      <c r="E19" s="778"/>
      <c r="F19" s="267"/>
      <c r="G19" s="253"/>
      <c r="H19" s="253"/>
      <c r="I19" s="253"/>
      <c r="J19" s="254"/>
      <c r="K19" s="255"/>
      <c r="L19" s="270"/>
    </row>
    <row r="20" spans="1:12" ht="13.5" customHeight="1" thickBot="1" x14ac:dyDescent="0.25">
      <c r="A20" s="270"/>
      <c r="B20" s="291"/>
      <c r="C20" s="1448" t="s">
        <v>32</v>
      </c>
      <c r="D20" s="1441"/>
      <c r="E20" s="777">
        <v>6</v>
      </c>
      <c r="F20" s="267"/>
      <c r="G20" s="253"/>
      <c r="H20" s="253"/>
      <c r="I20" s="253"/>
      <c r="J20" s="254"/>
      <c r="K20" s="255"/>
      <c r="L20" s="270"/>
    </row>
    <row r="21" spans="1:12" x14ac:dyDescent="0.2">
      <c r="A21" s="270"/>
      <c r="B21" s="283"/>
      <c r="C21" s="1438" t="s">
        <v>2</v>
      </c>
      <c r="D21" s="1438"/>
      <c r="E21" s="776">
        <v>6</v>
      </c>
      <c r="F21" s="267"/>
      <c r="G21" s="253"/>
      <c r="H21" s="253"/>
      <c r="I21" s="253"/>
      <c r="J21" s="254"/>
      <c r="K21" s="255"/>
      <c r="L21" s="270"/>
    </row>
    <row r="22" spans="1:12" x14ac:dyDescent="0.2">
      <c r="A22" s="270"/>
      <c r="B22" s="283"/>
      <c r="C22" s="1438" t="s">
        <v>13</v>
      </c>
      <c r="D22" s="1438"/>
      <c r="E22" s="776">
        <v>7</v>
      </c>
      <c r="F22" s="267"/>
      <c r="G22" s="253"/>
      <c r="H22" s="253"/>
      <c r="I22" s="253"/>
      <c r="J22" s="254"/>
      <c r="K22" s="255"/>
      <c r="L22" s="270"/>
    </row>
    <row r="23" spans="1:12" x14ac:dyDescent="0.2">
      <c r="A23" s="270"/>
      <c r="B23" s="283"/>
      <c r="C23" s="1438" t="s">
        <v>7</v>
      </c>
      <c r="D23" s="1438"/>
      <c r="E23" s="776">
        <v>8</v>
      </c>
      <c r="F23" s="267"/>
      <c r="G23" s="253"/>
      <c r="H23" s="253"/>
      <c r="I23" s="253"/>
      <c r="J23" s="254"/>
      <c r="K23" s="255"/>
      <c r="L23" s="270"/>
    </row>
    <row r="24" spans="1:12" x14ac:dyDescent="0.2">
      <c r="A24" s="270"/>
      <c r="B24" s="284"/>
      <c r="C24" s="1438" t="s">
        <v>405</v>
      </c>
      <c r="D24" s="1438"/>
      <c r="E24" s="776">
        <v>9</v>
      </c>
      <c r="F24" s="267"/>
      <c r="G24" s="257"/>
      <c r="H24" s="253"/>
      <c r="I24" s="253"/>
      <c r="J24" s="254"/>
      <c r="K24" s="255"/>
      <c r="L24" s="270"/>
    </row>
    <row r="25" spans="1:12" ht="22.5" customHeight="1" x14ac:dyDescent="0.2">
      <c r="A25" s="270"/>
      <c r="B25" s="273"/>
      <c r="C25" s="1436" t="s">
        <v>28</v>
      </c>
      <c r="D25" s="1436"/>
      <c r="E25" s="776">
        <v>10</v>
      </c>
      <c r="F25" s="267"/>
      <c r="G25" s="253"/>
      <c r="H25" s="253"/>
      <c r="I25" s="253"/>
      <c r="J25" s="254"/>
      <c r="K25" s="255"/>
      <c r="L25" s="270"/>
    </row>
    <row r="26" spans="1:12" x14ac:dyDescent="0.2">
      <c r="A26" s="270"/>
      <c r="B26" s="273"/>
      <c r="C26" s="1438" t="s">
        <v>25</v>
      </c>
      <c r="D26" s="1438"/>
      <c r="E26" s="776">
        <v>11</v>
      </c>
      <c r="F26" s="267"/>
      <c r="G26" s="253"/>
      <c r="H26" s="253"/>
      <c r="I26" s="253"/>
      <c r="J26" s="254"/>
      <c r="K26" s="255"/>
      <c r="L26" s="270"/>
    </row>
    <row r="27" spans="1:12" ht="12.75" customHeight="1" thickBot="1" x14ac:dyDescent="0.25">
      <c r="A27" s="270"/>
      <c r="B27" s="267"/>
      <c r="C27" s="275"/>
      <c r="D27" s="275"/>
      <c r="E27" s="776"/>
      <c r="F27" s="267"/>
      <c r="G27" s="253"/>
      <c r="H27" s="1442">
        <v>42948</v>
      </c>
      <c r="I27" s="1443"/>
      <c r="J27" s="1443"/>
      <c r="K27" s="257"/>
      <c r="L27" s="270"/>
    </row>
    <row r="28" spans="1:12" ht="13.5" customHeight="1" thickBot="1" x14ac:dyDescent="0.25">
      <c r="A28" s="270"/>
      <c r="B28" s="369"/>
      <c r="C28" s="1440" t="s">
        <v>12</v>
      </c>
      <c r="D28" s="1441"/>
      <c r="E28" s="777">
        <v>12</v>
      </c>
      <c r="F28" s="267"/>
      <c r="G28" s="253"/>
      <c r="H28" s="1443"/>
      <c r="I28" s="1443"/>
      <c r="J28" s="1443"/>
      <c r="K28" s="257"/>
      <c r="L28" s="270"/>
    </row>
    <row r="29" spans="1:12" ht="12.75" hidden="1" customHeight="1" x14ac:dyDescent="0.2">
      <c r="A29" s="270"/>
      <c r="B29" s="268"/>
      <c r="C29" s="1438" t="s">
        <v>45</v>
      </c>
      <c r="D29" s="1438"/>
      <c r="E29" s="776">
        <v>12</v>
      </c>
      <c r="F29" s="267"/>
      <c r="G29" s="253"/>
      <c r="H29" s="1443"/>
      <c r="I29" s="1443"/>
      <c r="J29" s="1443"/>
      <c r="K29" s="257"/>
      <c r="L29" s="270"/>
    </row>
    <row r="30" spans="1:12" ht="22.5" customHeight="1" x14ac:dyDescent="0.2">
      <c r="A30" s="270"/>
      <c r="B30" s="268"/>
      <c r="C30" s="1439" t="s">
        <v>409</v>
      </c>
      <c r="D30" s="1439"/>
      <c r="E30" s="776">
        <v>12</v>
      </c>
      <c r="F30" s="267"/>
      <c r="G30" s="253"/>
      <c r="H30" s="1443"/>
      <c r="I30" s="1443"/>
      <c r="J30" s="1443"/>
      <c r="K30" s="257"/>
      <c r="L30" s="270"/>
    </row>
    <row r="31" spans="1:12" ht="12.75" customHeight="1" thickBot="1" x14ac:dyDescent="0.25">
      <c r="A31" s="270"/>
      <c r="B31" s="273"/>
      <c r="C31" s="282"/>
      <c r="D31" s="282"/>
      <c r="E31" s="778"/>
      <c r="F31" s="267"/>
      <c r="G31" s="253"/>
      <c r="H31" s="1443"/>
      <c r="I31" s="1443"/>
      <c r="J31" s="1443"/>
      <c r="K31" s="257"/>
      <c r="L31" s="270"/>
    </row>
    <row r="32" spans="1:12" ht="13.5" customHeight="1" thickBot="1" x14ac:dyDescent="0.25">
      <c r="A32" s="270"/>
      <c r="B32" s="290"/>
      <c r="C32" s="276" t="s">
        <v>11</v>
      </c>
      <c r="D32" s="276"/>
      <c r="E32" s="777">
        <v>13</v>
      </c>
      <c r="F32" s="267"/>
      <c r="G32" s="253"/>
      <c r="H32" s="1443"/>
      <c r="I32" s="1443"/>
      <c r="J32" s="1443"/>
      <c r="K32" s="257"/>
      <c r="L32" s="270"/>
    </row>
    <row r="33" spans="1:12" ht="12.75" customHeight="1" x14ac:dyDescent="0.2">
      <c r="A33" s="270"/>
      <c r="B33" s="268"/>
      <c r="C33" s="1444" t="s">
        <v>18</v>
      </c>
      <c r="D33" s="1444"/>
      <c r="E33" s="776">
        <v>13</v>
      </c>
      <c r="F33" s="267"/>
      <c r="G33" s="253"/>
      <c r="H33" s="1443"/>
      <c r="I33" s="1443"/>
      <c r="J33" s="1443"/>
      <c r="K33" s="257"/>
      <c r="L33" s="270"/>
    </row>
    <row r="34" spans="1:12" ht="12.75" customHeight="1" x14ac:dyDescent="0.2">
      <c r="A34" s="270"/>
      <c r="B34" s="268"/>
      <c r="C34" s="1437" t="s">
        <v>8</v>
      </c>
      <c r="D34" s="1437"/>
      <c r="E34" s="776">
        <v>14</v>
      </c>
      <c r="F34" s="267"/>
      <c r="G34" s="253"/>
      <c r="H34" s="258"/>
      <c r="I34" s="258"/>
      <c r="J34" s="258"/>
      <c r="K34" s="257"/>
      <c r="L34" s="270"/>
    </row>
    <row r="35" spans="1:12" ht="12.75" customHeight="1" x14ac:dyDescent="0.2">
      <c r="A35" s="270"/>
      <c r="B35" s="268"/>
      <c r="C35" s="1437" t="s">
        <v>26</v>
      </c>
      <c r="D35" s="1437"/>
      <c r="E35" s="776">
        <v>14</v>
      </c>
      <c r="F35" s="267"/>
      <c r="G35" s="253"/>
      <c r="H35" s="258"/>
      <c r="I35" s="258"/>
      <c r="J35" s="258"/>
      <c r="K35" s="257"/>
      <c r="L35" s="270"/>
    </row>
    <row r="36" spans="1:12" ht="12.75" customHeight="1" x14ac:dyDescent="0.2">
      <c r="A36" s="270"/>
      <c r="B36" s="268"/>
      <c r="C36" s="1437" t="s">
        <v>6</v>
      </c>
      <c r="D36" s="1437"/>
      <c r="E36" s="776">
        <v>15</v>
      </c>
      <c r="F36" s="267"/>
      <c r="G36" s="253"/>
      <c r="H36" s="258"/>
      <c r="I36" s="258"/>
      <c r="J36" s="258"/>
      <c r="K36" s="257"/>
      <c r="L36" s="270"/>
    </row>
    <row r="37" spans="1:12" ht="12.75" customHeight="1" x14ac:dyDescent="0.2">
      <c r="A37" s="270"/>
      <c r="B37" s="268"/>
      <c r="C37" s="1444" t="s">
        <v>49</v>
      </c>
      <c r="D37" s="1444"/>
      <c r="E37" s="776">
        <v>16</v>
      </c>
      <c r="F37" s="267"/>
      <c r="G37" s="253"/>
      <c r="H37" s="258"/>
      <c r="I37" s="258"/>
      <c r="J37" s="258"/>
      <c r="K37" s="257"/>
      <c r="L37" s="270"/>
    </row>
    <row r="38" spans="1:12" ht="12.75" customHeight="1" x14ac:dyDescent="0.2">
      <c r="A38" s="270"/>
      <c r="B38" s="274"/>
      <c r="C38" s="1437" t="s">
        <v>14</v>
      </c>
      <c r="D38" s="1437"/>
      <c r="E38" s="776">
        <v>16</v>
      </c>
      <c r="F38" s="267"/>
      <c r="G38" s="253"/>
      <c r="H38" s="253"/>
      <c r="I38" s="253"/>
      <c r="J38" s="254"/>
      <c r="K38" s="255"/>
      <c r="L38" s="270"/>
    </row>
    <row r="39" spans="1:12" ht="12.75" customHeight="1" x14ac:dyDescent="0.2">
      <c r="A39" s="270"/>
      <c r="B39" s="268"/>
      <c r="C39" s="1438" t="s">
        <v>31</v>
      </c>
      <c r="D39" s="1438"/>
      <c r="E39" s="776">
        <v>17</v>
      </c>
      <c r="F39" s="267"/>
      <c r="G39" s="253"/>
      <c r="H39" s="253"/>
      <c r="I39" s="253"/>
      <c r="J39" s="259"/>
      <c r="K39" s="259"/>
      <c r="L39" s="270"/>
    </row>
    <row r="40" spans="1:12" ht="13.5" thickBot="1" x14ac:dyDescent="0.25">
      <c r="A40" s="270"/>
      <c r="B40" s="270"/>
      <c r="C40" s="267"/>
      <c r="D40" s="267"/>
      <c r="E40" s="778"/>
      <c r="F40" s="267"/>
      <c r="G40" s="253"/>
      <c r="H40" s="253"/>
      <c r="I40" s="253"/>
      <c r="J40" s="259"/>
      <c r="K40" s="259"/>
      <c r="L40" s="270"/>
    </row>
    <row r="41" spans="1:12" ht="13.5" customHeight="1" thickBot="1" x14ac:dyDescent="0.25">
      <c r="A41" s="270"/>
      <c r="B41" s="353"/>
      <c r="C41" s="1445" t="s">
        <v>29</v>
      </c>
      <c r="D41" s="1441"/>
      <c r="E41" s="777">
        <v>18</v>
      </c>
      <c r="F41" s="267"/>
      <c r="G41" s="253"/>
      <c r="H41" s="253"/>
      <c r="I41" s="253"/>
      <c r="J41" s="259"/>
      <c r="K41" s="259"/>
      <c r="L41" s="270"/>
    </row>
    <row r="42" spans="1:12" x14ac:dyDescent="0.2">
      <c r="A42" s="270"/>
      <c r="B42" s="270"/>
      <c r="C42" s="1438" t="s">
        <v>30</v>
      </c>
      <c r="D42" s="1438"/>
      <c r="E42" s="776">
        <v>18</v>
      </c>
      <c r="F42" s="267"/>
      <c r="G42" s="253"/>
      <c r="H42" s="253"/>
      <c r="I42" s="253"/>
      <c r="J42" s="260"/>
      <c r="K42" s="260"/>
      <c r="L42" s="270"/>
    </row>
    <row r="43" spans="1:12" x14ac:dyDescent="0.2">
      <c r="A43" s="270"/>
      <c r="B43" s="274"/>
      <c r="C43" s="1438" t="s">
        <v>0</v>
      </c>
      <c r="D43" s="1438"/>
      <c r="E43" s="776">
        <v>19</v>
      </c>
      <c r="F43" s="267"/>
      <c r="G43" s="253"/>
      <c r="H43" s="253"/>
      <c r="I43" s="253"/>
      <c r="J43" s="261"/>
      <c r="K43" s="262"/>
      <c r="L43" s="270"/>
    </row>
    <row r="44" spans="1:12" x14ac:dyDescent="0.2">
      <c r="A44" s="270"/>
      <c r="B44" s="274"/>
      <c r="C44" s="1438" t="s">
        <v>16</v>
      </c>
      <c r="D44" s="1438"/>
      <c r="E44" s="776">
        <v>19</v>
      </c>
      <c r="F44" s="267"/>
      <c r="G44" s="253"/>
      <c r="H44" s="253"/>
      <c r="I44" s="253"/>
      <c r="J44" s="261"/>
      <c r="K44" s="262"/>
      <c r="L44" s="270"/>
    </row>
    <row r="45" spans="1:12" x14ac:dyDescent="0.2">
      <c r="A45" s="270"/>
      <c r="B45" s="274"/>
      <c r="C45" s="1438" t="s">
        <v>1</v>
      </c>
      <c r="D45" s="1438"/>
      <c r="E45" s="779">
        <v>19</v>
      </c>
      <c r="F45" s="277"/>
      <c r="G45" s="263"/>
      <c r="H45" s="264"/>
      <c r="I45" s="263"/>
      <c r="J45" s="263"/>
      <c r="K45" s="263"/>
      <c r="L45" s="270"/>
    </row>
    <row r="46" spans="1:12" x14ac:dyDescent="0.2">
      <c r="A46" s="270"/>
      <c r="B46" s="274"/>
      <c r="C46" s="1438" t="s">
        <v>22</v>
      </c>
      <c r="D46" s="1438"/>
      <c r="E46" s="779">
        <v>19</v>
      </c>
      <c r="F46" s="277"/>
      <c r="G46" s="263"/>
      <c r="H46" s="264"/>
      <c r="I46" s="263"/>
      <c r="J46" s="263"/>
      <c r="K46" s="263"/>
      <c r="L46" s="270"/>
    </row>
    <row r="47" spans="1:12" ht="12.75" customHeight="1" thickBot="1" x14ac:dyDescent="0.25">
      <c r="A47" s="270"/>
      <c r="B47" s="273"/>
      <c r="C47" s="273"/>
      <c r="D47" s="273"/>
      <c r="E47" s="780"/>
      <c r="F47" s="269"/>
      <c r="G47" s="261"/>
      <c r="H47" s="264"/>
      <c r="I47" s="261"/>
      <c r="J47" s="261"/>
      <c r="K47" s="262"/>
      <c r="L47" s="270"/>
    </row>
    <row r="48" spans="1:12" ht="13.5" customHeight="1" thickBot="1" x14ac:dyDescent="0.25">
      <c r="A48" s="270"/>
      <c r="B48" s="293"/>
      <c r="C48" s="1448" t="s">
        <v>38</v>
      </c>
      <c r="D48" s="1441"/>
      <c r="E48" s="775">
        <v>20</v>
      </c>
      <c r="F48" s="269"/>
      <c r="G48" s="261"/>
      <c r="H48" s="264"/>
      <c r="I48" s="261"/>
      <c r="J48" s="261"/>
      <c r="K48" s="262"/>
      <c r="L48" s="270"/>
    </row>
    <row r="49" spans="1:12" x14ac:dyDescent="0.2">
      <c r="A49" s="270"/>
      <c r="B49" s="270"/>
      <c r="C49" s="1438" t="s">
        <v>47</v>
      </c>
      <c r="D49" s="1438"/>
      <c r="E49" s="779">
        <v>20</v>
      </c>
      <c r="F49" s="269"/>
      <c r="G49" s="261"/>
      <c r="H49" s="264"/>
      <c r="I49" s="261"/>
      <c r="J49" s="261"/>
      <c r="K49" s="262"/>
      <c r="L49" s="270"/>
    </row>
    <row r="50" spans="1:12" ht="12.75" customHeight="1" x14ac:dyDescent="0.2">
      <c r="A50" s="270"/>
      <c r="B50" s="273"/>
      <c r="C50" s="1436" t="s">
        <v>418</v>
      </c>
      <c r="D50" s="1436"/>
      <c r="E50" s="781">
        <v>21</v>
      </c>
      <c r="F50" s="269"/>
      <c r="G50" s="261"/>
      <c r="H50" s="264"/>
      <c r="I50" s="261"/>
      <c r="J50" s="261"/>
      <c r="K50" s="262"/>
      <c r="L50" s="270"/>
    </row>
    <row r="51" spans="1:12" ht="11.25" customHeight="1" thickBot="1" x14ac:dyDescent="0.25">
      <c r="A51" s="270"/>
      <c r="B51" s="270"/>
      <c r="C51" s="278"/>
      <c r="D51" s="278"/>
      <c r="E51" s="776"/>
      <c r="F51" s="269"/>
      <c r="G51" s="261"/>
      <c r="H51" s="264"/>
      <c r="I51" s="261"/>
      <c r="J51" s="261"/>
      <c r="K51" s="262"/>
      <c r="L51" s="270"/>
    </row>
    <row r="52" spans="1:12" ht="13.5" thickBot="1" x14ac:dyDescent="0.25">
      <c r="A52" s="270"/>
      <c r="B52" s="289"/>
      <c r="C52" s="279" t="s">
        <v>4</v>
      </c>
      <c r="D52" s="279"/>
      <c r="E52" s="775">
        <v>22</v>
      </c>
      <c r="F52" s="277"/>
      <c r="G52" s="263"/>
      <c r="H52" s="264"/>
      <c r="I52" s="263"/>
      <c r="J52" s="263"/>
      <c r="K52" s="263"/>
      <c r="L52" s="270"/>
    </row>
    <row r="53" spans="1:12" ht="33" customHeight="1" x14ac:dyDescent="0.2">
      <c r="A53" s="270"/>
      <c r="B53" s="280"/>
      <c r="C53" s="281"/>
      <c r="D53" s="281"/>
      <c r="E53" s="782"/>
      <c r="F53" s="269"/>
      <c r="G53" s="261"/>
      <c r="H53" s="264"/>
      <c r="I53" s="261"/>
      <c r="J53" s="261"/>
      <c r="K53" s="262"/>
      <c r="L53" s="270"/>
    </row>
    <row r="54" spans="1:12" ht="33" customHeight="1" x14ac:dyDescent="0.2">
      <c r="A54" s="270"/>
      <c r="B54" s="270"/>
      <c r="C54" s="268"/>
      <c r="D54" s="268"/>
      <c r="E54" s="780"/>
      <c r="F54" s="269"/>
      <c r="G54" s="261"/>
      <c r="H54" s="264"/>
      <c r="I54" s="261"/>
      <c r="J54" s="261"/>
      <c r="K54" s="262"/>
      <c r="L54" s="270"/>
    </row>
    <row r="55" spans="1:12" ht="19.5" customHeight="1" x14ac:dyDescent="0.2">
      <c r="A55" s="270"/>
      <c r="B55" s="770" t="s">
        <v>50</v>
      </c>
      <c r="C55" s="770"/>
      <c r="D55" s="288"/>
      <c r="E55" s="783"/>
      <c r="F55" s="269"/>
      <c r="G55" s="261"/>
      <c r="H55" s="264"/>
      <c r="I55" s="261"/>
      <c r="J55" s="261"/>
      <c r="K55" s="262"/>
      <c r="L55" s="270"/>
    </row>
    <row r="56" spans="1:12" ht="21" customHeight="1" x14ac:dyDescent="0.2">
      <c r="A56" s="270"/>
      <c r="B56" s="270"/>
      <c r="C56" s="270"/>
      <c r="D56" s="270"/>
      <c r="E56" s="783"/>
      <c r="F56" s="269"/>
      <c r="G56" s="261"/>
      <c r="H56" s="264"/>
      <c r="I56" s="261"/>
      <c r="J56" s="261"/>
      <c r="K56" s="262"/>
      <c r="L56" s="270"/>
    </row>
    <row r="57" spans="1:12" ht="22.5" customHeight="1" x14ac:dyDescent="0.2">
      <c r="A57" s="270"/>
      <c r="B57" s="771" t="s">
        <v>385</v>
      </c>
      <c r="C57" s="769"/>
      <c r="D57" s="984">
        <v>42978</v>
      </c>
      <c r="E57" s="859" t="s">
        <v>408</v>
      </c>
      <c r="F57" s="769"/>
      <c r="G57" s="261"/>
      <c r="H57" s="264"/>
      <c r="I57" s="261"/>
      <c r="J57" s="261"/>
      <c r="K57" s="262"/>
      <c r="L57" s="270"/>
    </row>
    <row r="58" spans="1:12" ht="22.5" customHeight="1" x14ac:dyDescent="0.2">
      <c r="A58" s="270"/>
      <c r="B58" s="771" t="s">
        <v>386</v>
      </c>
      <c r="C58" s="354"/>
      <c r="D58" s="984">
        <v>43110</v>
      </c>
      <c r="E58" s="859"/>
      <c r="F58" s="355"/>
      <c r="G58" s="261"/>
      <c r="H58" s="264"/>
      <c r="I58" s="261"/>
      <c r="J58" s="261"/>
      <c r="K58" s="262"/>
      <c r="L58" s="270"/>
    </row>
    <row r="59" spans="1:12" s="137" customFormat="1" ht="28.5" customHeight="1" x14ac:dyDescent="0.2">
      <c r="A59" s="272"/>
      <c r="B59" s="1446" t="s">
        <v>562</v>
      </c>
      <c r="C59" s="1446"/>
      <c r="D59" s="1446"/>
      <c r="E59" s="859"/>
      <c r="F59" s="268"/>
      <c r="G59" s="265"/>
      <c r="H59" s="265"/>
      <c r="I59" s="265"/>
      <c r="J59" s="265"/>
      <c r="K59" s="265"/>
      <c r="L59" s="272"/>
    </row>
    <row r="60" spans="1:12" ht="7.5" customHeight="1" x14ac:dyDescent="0.2">
      <c r="A60" s="270"/>
      <c r="B60" s="1446"/>
      <c r="C60" s="1446"/>
      <c r="D60" s="1446"/>
      <c r="E60" s="859"/>
      <c r="F60" s="271"/>
      <c r="G60" s="271"/>
      <c r="H60" s="271"/>
      <c r="I60" s="271"/>
      <c r="J60" s="271"/>
      <c r="K60" s="271"/>
      <c r="L60" s="271"/>
    </row>
    <row r="61" spans="1:12" ht="21" customHeight="1" x14ac:dyDescent="0.2"/>
    <row r="62" spans="1:12" ht="21" customHeight="1" x14ac:dyDescent="0.2"/>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64"/>
  <sheetViews>
    <sheetView zoomScaleNormal="100" workbookViewId="0"/>
  </sheetViews>
  <sheetFormatPr defaultRowHeight="12.75" x14ac:dyDescent="0.2"/>
  <cols>
    <col min="1" max="1" width="1" style="397" customWidth="1"/>
    <col min="2" max="2" width="2.5703125" style="397" customWidth="1"/>
    <col min="3" max="3" width="1" style="397" customWidth="1"/>
    <col min="4" max="4" width="42.28515625" style="397" customWidth="1"/>
    <col min="5" max="5" width="0.28515625" style="397" customWidth="1"/>
    <col min="6" max="6" width="8" style="397" customWidth="1"/>
    <col min="7" max="7" width="11.28515625" style="397" customWidth="1"/>
    <col min="8" max="8" width="8" style="397" customWidth="1"/>
    <col min="9" max="9" width="13.28515625" style="397" customWidth="1"/>
    <col min="10" max="10" width="11.42578125" style="397" customWidth="1"/>
    <col min="11" max="11" width="2.5703125" style="397" customWidth="1"/>
    <col min="12" max="12" width="1" style="397" customWidth="1"/>
    <col min="13" max="16384" width="9.140625" style="397"/>
  </cols>
  <sheetData>
    <row r="1" spans="1:13" x14ac:dyDescent="0.2">
      <c r="A1" s="392"/>
      <c r="B1" s="558"/>
      <c r="C1" s="1561"/>
      <c r="D1" s="1561"/>
      <c r="E1" s="1000"/>
      <c r="F1" s="396"/>
      <c r="G1" s="396"/>
      <c r="H1" s="396"/>
      <c r="I1" s="1106" t="s">
        <v>503</v>
      </c>
      <c r="J1" s="580"/>
      <c r="K1" s="580"/>
      <c r="L1" s="392"/>
    </row>
    <row r="2" spans="1:13" ht="6" customHeight="1" x14ac:dyDescent="0.2">
      <c r="A2" s="392"/>
      <c r="B2" s="1001"/>
      <c r="C2" s="1002"/>
      <c r="D2" s="1002"/>
      <c r="E2" s="1002"/>
      <c r="F2" s="559"/>
      <c r="G2" s="559"/>
      <c r="H2" s="402"/>
      <c r="I2" s="402"/>
      <c r="J2" s="1562" t="s">
        <v>70</v>
      </c>
      <c r="K2" s="402"/>
      <c r="L2" s="392"/>
    </row>
    <row r="3" spans="1:13" ht="13.5" thickBot="1" x14ac:dyDescent="0.25">
      <c r="A3" s="392"/>
      <c r="B3" s="455"/>
      <c r="C3" s="402"/>
      <c r="D3" s="402"/>
      <c r="E3" s="402"/>
      <c r="F3" s="402"/>
      <c r="G3" s="402"/>
      <c r="H3" s="402"/>
      <c r="I3" s="402"/>
      <c r="J3" s="1563"/>
      <c r="K3" s="737"/>
      <c r="L3" s="392"/>
    </row>
    <row r="4" spans="1:13" ht="15" thickBot="1" x14ac:dyDescent="0.25">
      <c r="A4" s="392"/>
      <c r="B4" s="455"/>
      <c r="C4" s="1564" t="s">
        <v>442</v>
      </c>
      <c r="D4" s="1565"/>
      <c r="E4" s="1565"/>
      <c r="F4" s="1565"/>
      <c r="G4" s="1565"/>
      <c r="H4" s="1565"/>
      <c r="I4" s="1565"/>
      <c r="J4" s="1566"/>
      <c r="K4" s="402"/>
      <c r="L4" s="392"/>
      <c r="M4" s="1003"/>
    </row>
    <row r="5" spans="1:13" ht="4.5" customHeight="1" x14ac:dyDescent="0.2">
      <c r="A5" s="392"/>
      <c r="B5" s="455"/>
      <c r="C5" s="402"/>
      <c r="D5" s="402"/>
      <c r="E5" s="402"/>
      <c r="F5" s="402"/>
      <c r="G5" s="402"/>
      <c r="H5" s="402"/>
      <c r="I5" s="402"/>
      <c r="J5" s="737"/>
      <c r="K5" s="402"/>
      <c r="L5" s="392"/>
      <c r="M5" s="1003"/>
    </row>
    <row r="6" spans="1:13" s="406" customFormat="1" ht="22.5" customHeight="1" x14ac:dyDescent="0.2">
      <c r="A6" s="404"/>
      <c r="B6" s="551"/>
      <c r="C6" s="1567">
        <v>2015</v>
      </c>
      <c r="D6" s="1568"/>
      <c r="E6" s="561"/>
      <c r="F6" s="1571" t="s">
        <v>387</v>
      </c>
      <c r="G6" s="1571"/>
      <c r="H6" s="1572" t="s">
        <v>443</v>
      </c>
      <c r="I6" s="1571"/>
      <c r="J6" s="1573" t="s">
        <v>444</v>
      </c>
      <c r="K6" s="400"/>
      <c r="L6" s="404"/>
      <c r="M6" s="1003"/>
    </row>
    <row r="7" spans="1:13" s="406" customFormat="1" ht="32.25" customHeight="1" x14ac:dyDescent="0.2">
      <c r="A7" s="404"/>
      <c r="B7" s="551"/>
      <c r="C7" s="1569"/>
      <c r="D7" s="1570"/>
      <c r="E7" s="561"/>
      <c r="F7" s="1004" t="s">
        <v>445</v>
      </c>
      <c r="G7" s="1004" t="s">
        <v>446</v>
      </c>
      <c r="H7" s="1005" t="s">
        <v>445</v>
      </c>
      <c r="I7" s="1006" t="s">
        <v>447</v>
      </c>
      <c r="J7" s="1574"/>
      <c r="K7" s="400"/>
      <c r="L7" s="404"/>
      <c r="M7" s="1003"/>
    </row>
    <row r="8" spans="1:13" s="406" customFormat="1" ht="18.75" customHeight="1" x14ac:dyDescent="0.2">
      <c r="A8" s="404"/>
      <c r="B8" s="551"/>
      <c r="C8" s="1575" t="s">
        <v>68</v>
      </c>
      <c r="D8" s="1575"/>
      <c r="E8" s="1007"/>
      <c r="F8" s="1008">
        <v>45317</v>
      </c>
      <c r="G8" s="1009">
        <v>18.317744165177814</v>
      </c>
      <c r="H8" s="1010">
        <v>881024</v>
      </c>
      <c r="I8" s="1011">
        <v>32.781776061546203</v>
      </c>
      <c r="J8" s="1011">
        <v>28.724645412612386</v>
      </c>
      <c r="K8" s="825"/>
      <c r="L8" s="404"/>
    </row>
    <row r="9" spans="1:13" s="406" customFormat="1" ht="17.25" customHeight="1" x14ac:dyDescent="0.2">
      <c r="A9" s="404"/>
      <c r="B9" s="551"/>
      <c r="C9" s="823" t="s">
        <v>355</v>
      </c>
      <c r="D9" s="824"/>
      <c r="E9" s="824"/>
      <c r="F9" s="1012">
        <v>1415</v>
      </c>
      <c r="G9" s="1013">
        <v>11.416814587703728</v>
      </c>
      <c r="H9" s="1014">
        <v>8093</v>
      </c>
      <c r="I9" s="1015">
        <v>13.273305779702158</v>
      </c>
      <c r="J9" s="1015">
        <v>23.113554924008366</v>
      </c>
      <c r="K9" s="825"/>
      <c r="L9" s="404"/>
    </row>
    <row r="10" spans="1:13" s="832" customFormat="1" ht="17.25" customHeight="1" x14ac:dyDescent="0.2">
      <c r="A10" s="829"/>
      <c r="B10" s="830"/>
      <c r="C10" s="823" t="s">
        <v>356</v>
      </c>
      <c r="D10" s="831"/>
      <c r="E10" s="831"/>
      <c r="F10" s="1012">
        <v>164</v>
      </c>
      <c r="G10" s="1013">
        <v>30.483271375464682</v>
      </c>
      <c r="H10" s="1014">
        <v>3300</v>
      </c>
      <c r="I10" s="1015">
        <v>38.919683924991155</v>
      </c>
      <c r="J10" s="1015">
        <v>24.583333333333247</v>
      </c>
      <c r="K10" s="552"/>
      <c r="L10" s="829"/>
    </row>
    <row r="11" spans="1:13" s="832" customFormat="1" ht="17.25" customHeight="1" x14ac:dyDescent="0.2">
      <c r="A11" s="829"/>
      <c r="B11" s="830"/>
      <c r="C11" s="823" t="s">
        <v>357</v>
      </c>
      <c r="D11" s="831"/>
      <c r="E11" s="831"/>
      <c r="F11" s="1012">
        <v>6634</v>
      </c>
      <c r="G11" s="1013">
        <v>21.226083061368143</v>
      </c>
      <c r="H11" s="1014">
        <v>198406</v>
      </c>
      <c r="I11" s="1015">
        <v>33.168388004908238</v>
      </c>
      <c r="J11" s="1015">
        <v>28.168039273005903</v>
      </c>
      <c r="K11" s="552"/>
      <c r="L11" s="829"/>
    </row>
    <row r="12" spans="1:13" s="406" customFormat="1" ht="24" customHeight="1" x14ac:dyDescent="0.2">
      <c r="A12" s="404"/>
      <c r="B12" s="551"/>
      <c r="C12" s="833"/>
      <c r="D12" s="826" t="s">
        <v>448</v>
      </c>
      <c r="E12" s="826"/>
      <c r="F12" s="1016">
        <v>1154</v>
      </c>
      <c r="G12" s="1017">
        <v>20.79653991710218</v>
      </c>
      <c r="H12" s="1018">
        <v>32662</v>
      </c>
      <c r="I12" s="1019">
        <v>36.49263153190396</v>
      </c>
      <c r="J12" s="1019">
        <v>20.197140407813308</v>
      </c>
      <c r="K12" s="825"/>
      <c r="L12" s="404"/>
    </row>
    <row r="13" spans="1:13" s="406" customFormat="1" ht="24" customHeight="1" x14ac:dyDescent="0.2">
      <c r="A13" s="404"/>
      <c r="B13" s="551"/>
      <c r="C13" s="833"/>
      <c r="D13" s="826" t="s">
        <v>449</v>
      </c>
      <c r="E13" s="826"/>
      <c r="F13" s="1016">
        <v>928</v>
      </c>
      <c r="G13" s="1017">
        <v>12.85852847443536</v>
      </c>
      <c r="H13" s="1018">
        <v>21907</v>
      </c>
      <c r="I13" s="1019">
        <v>12.930815679654344</v>
      </c>
      <c r="J13" s="1019">
        <v>25.995800429086756</v>
      </c>
      <c r="K13" s="825"/>
      <c r="L13" s="404"/>
    </row>
    <row r="14" spans="1:13" s="406" customFormat="1" ht="18" customHeight="1" x14ac:dyDescent="0.2">
      <c r="A14" s="404"/>
      <c r="B14" s="551"/>
      <c r="C14" s="833"/>
      <c r="D14" s="826" t="s">
        <v>450</v>
      </c>
      <c r="E14" s="826"/>
      <c r="F14" s="1016">
        <v>315</v>
      </c>
      <c r="G14" s="1017">
        <v>21.472392638036812</v>
      </c>
      <c r="H14" s="1018">
        <v>10108</v>
      </c>
      <c r="I14" s="1019">
        <v>43.744319903059683</v>
      </c>
      <c r="J14" s="1019">
        <v>32.076177285318579</v>
      </c>
      <c r="K14" s="825"/>
      <c r="L14" s="404"/>
    </row>
    <row r="15" spans="1:13" s="406" customFormat="1" ht="24" customHeight="1" x14ac:dyDescent="0.2">
      <c r="A15" s="404"/>
      <c r="B15" s="551"/>
      <c r="C15" s="833"/>
      <c r="D15" s="826" t="s">
        <v>451</v>
      </c>
      <c r="E15" s="826"/>
      <c r="F15" s="1016">
        <v>218</v>
      </c>
      <c r="G15" s="1017">
        <v>46.581196581196579</v>
      </c>
      <c r="H15" s="1018">
        <v>8257</v>
      </c>
      <c r="I15" s="1019">
        <v>61.426871001339087</v>
      </c>
      <c r="J15" s="1019">
        <v>32.409834080174384</v>
      </c>
      <c r="K15" s="825"/>
      <c r="L15" s="404"/>
    </row>
    <row r="16" spans="1:13" s="406" customFormat="1" ht="17.25" customHeight="1" x14ac:dyDescent="0.2">
      <c r="A16" s="404"/>
      <c r="B16" s="551"/>
      <c r="C16" s="833"/>
      <c r="D16" s="826" t="s">
        <v>398</v>
      </c>
      <c r="E16" s="826"/>
      <c r="F16" s="1016">
        <v>59</v>
      </c>
      <c r="G16" s="1017">
        <v>65.555555555555557</v>
      </c>
      <c r="H16" s="1018">
        <v>4616</v>
      </c>
      <c r="I16" s="1019">
        <v>69.403097278604719</v>
      </c>
      <c r="J16" s="1019">
        <v>38.040727902946067</v>
      </c>
      <c r="K16" s="825"/>
      <c r="L16" s="404"/>
    </row>
    <row r="17" spans="1:12" s="406" customFormat="1" ht="17.25" customHeight="1" x14ac:dyDescent="0.2">
      <c r="A17" s="404"/>
      <c r="B17" s="551"/>
      <c r="C17" s="833"/>
      <c r="D17" s="826" t="s">
        <v>399</v>
      </c>
      <c r="E17" s="826"/>
      <c r="F17" s="1016">
        <v>291</v>
      </c>
      <c r="G17" s="1017">
        <v>41.630901287553648</v>
      </c>
      <c r="H17" s="1018">
        <v>13210</v>
      </c>
      <c r="I17" s="1019">
        <v>53.518616051533442</v>
      </c>
      <c r="J17" s="1019">
        <v>26.97411052233161</v>
      </c>
      <c r="K17" s="825"/>
      <c r="L17" s="404"/>
    </row>
    <row r="18" spans="1:12" s="406" customFormat="1" ht="17.25" customHeight="1" x14ac:dyDescent="0.2">
      <c r="A18" s="404"/>
      <c r="B18" s="551"/>
      <c r="C18" s="833"/>
      <c r="D18" s="826" t="s">
        <v>400</v>
      </c>
      <c r="E18" s="826"/>
      <c r="F18" s="1016">
        <v>471</v>
      </c>
      <c r="G18" s="1017">
        <v>24.685534591194969</v>
      </c>
      <c r="H18" s="1018">
        <v>11013</v>
      </c>
      <c r="I18" s="1019">
        <v>31.24166690306658</v>
      </c>
      <c r="J18" s="1019">
        <v>24.066830109870139</v>
      </c>
      <c r="K18" s="825"/>
      <c r="L18" s="404"/>
    </row>
    <row r="19" spans="1:12" s="406" customFormat="1" ht="17.25" customHeight="1" x14ac:dyDescent="0.2">
      <c r="A19" s="404"/>
      <c r="B19" s="551"/>
      <c r="C19" s="833"/>
      <c r="D19" s="826" t="s">
        <v>452</v>
      </c>
      <c r="E19" s="826"/>
      <c r="F19" s="1016">
        <v>1363</v>
      </c>
      <c r="G19" s="1017">
        <v>24.369747899159663</v>
      </c>
      <c r="H19" s="1018">
        <v>26553</v>
      </c>
      <c r="I19" s="1019">
        <v>34.632390343154519</v>
      </c>
      <c r="J19" s="1019">
        <v>28.278047678228685</v>
      </c>
      <c r="K19" s="825"/>
      <c r="L19" s="404"/>
    </row>
    <row r="20" spans="1:12" s="406" customFormat="1" ht="36.75" customHeight="1" x14ac:dyDescent="0.2">
      <c r="A20" s="404"/>
      <c r="B20" s="551"/>
      <c r="C20" s="833"/>
      <c r="D20" s="826" t="s">
        <v>453</v>
      </c>
      <c r="E20" s="826"/>
      <c r="F20" s="1016">
        <v>803</v>
      </c>
      <c r="G20" s="1017">
        <v>30.683989300726022</v>
      </c>
      <c r="H20" s="1018">
        <v>29893</v>
      </c>
      <c r="I20" s="1019">
        <v>45.182207040401444</v>
      </c>
      <c r="J20" s="1019">
        <v>28.998260462315535</v>
      </c>
      <c r="K20" s="825"/>
      <c r="L20" s="404"/>
    </row>
    <row r="21" spans="1:12" s="406" customFormat="1" ht="23.25" customHeight="1" x14ac:dyDescent="0.2">
      <c r="A21" s="404"/>
      <c r="B21" s="551"/>
      <c r="C21" s="833"/>
      <c r="D21" s="826" t="s">
        <v>454</v>
      </c>
      <c r="E21" s="826"/>
      <c r="F21" s="1016">
        <v>188</v>
      </c>
      <c r="G21" s="1017">
        <v>41.409691629955944</v>
      </c>
      <c r="H21" s="1018">
        <v>21970</v>
      </c>
      <c r="I21" s="1019">
        <v>68.934140754918261</v>
      </c>
      <c r="J21" s="1019">
        <v>41.580109239872449</v>
      </c>
      <c r="K21" s="825"/>
      <c r="L21" s="404"/>
    </row>
    <row r="22" spans="1:12" s="406" customFormat="1" ht="18" customHeight="1" x14ac:dyDescent="0.2">
      <c r="A22" s="404"/>
      <c r="B22" s="551"/>
      <c r="C22" s="833"/>
      <c r="D22" s="839" t="s">
        <v>455</v>
      </c>
      <c r="E22" s="826"/>
      <c r="F22" s="1016">
        <v>844</v>
      </c>
      <c r="G22" s="1017">
        <v>16.2557781201849</v>
      </c>
      <c r="H22" s="1018">
        <v>18217</v>
      </c>
      <c r="I22" s="1019">
        <v>29.659237068754983</v>
      </c>
      <c r="J22" s="1019">
        <v>24.126145907668956</v>
      </c>
      <c r="K22" s="825"/>
      <c r="L22" s="404"/>
    </row>
    <row r="23" spans="1:12" s="837" customFormat="1" ht="18" customHeight="1" x14ac:dyDescent="0.2">
      <c r="A23" s="834"/>
      <c r="B23" s="835"/>
      <c r="C23" s="823" t="s">
        <v>456</v>
      </c>
      <c r="D23" s="826"/>
      <c r="E23" s="826"/>
      <c r="F23" s="1020">
        <v>100</v>
      </c>
      <c r="G23" s="1021">
        <v>52.356020942408378</v>
      </c>
      <c r="H23" s="1014">
        <v>5441</v>
      </c>
      <c r="I23" s="1015">
        <v>81.500898741761532</v>
      </c>
      <c r="J23" s="1015">
        <v>31.59639772100698</v>
      </c>
      <c r="K23" s="836"/>
      <c r="L23" s="834"/>
    </row>
    <row r="24" spans="1:12" s="837" customFormat="1" ht="18" customHeight="1" x14ac:dyDescent="0.2">
      <c r="A24" s="834"/>
      <c r="B24" s="835"/>
      <c r="C24" s="823" t="s">
        <v>358</v>
      </c>
      <c r="D24" s="826"/>
      <c r="E24" s="826"/>
      <c r="F24" s="1020">
        <v>282</v>
      </c>
      <c r="G24" s="1021">
        <v>47.959183673469383</v>
      </c>
      <c r="H24" s="1014">
        <v>11510</v>
      </c>
      <c r="I24" s="1015">
        <v>54.42337699181995</v>
      </c>
      <c r="J24" s="1015">
        <v>26.54526498696794</v>
      </c>
      <c r="K24" s="836"/>
      <c r="L24" s="834"/>
    </row>
    <row r="25" spans="1:12" s="837" customFormat="1" ht="18" customHeight="1" x14ac:dyDescent="0.2">
      <c r="A25" s="834"/>
      <c r="B25" s="835"/>
      <c r="C25" s="823" t="s">
        <v>359</v>
      </c>
      <c r="D25" s="826"/>
      <c r="E25" s="826"/>
      <c r="F25" s="1020">
        <v>3783</v>
      </c>
      <c r="G25" s="1021">
        <v>15.18362432269717</v>
      </c>
      <c r="H25" s="1014">
        <v>44246</v>
      </c>
      <c r="I25" s="1015">
        <v>22.479639480355846</v>
      </c>
      <c r="J25" s="1015">
        <v>24.274216878361358</v>
      </c>
      <c r="K25" s="836"/>
      <c r="L25" s="834"/>
    </row>
    <row r="26" spans="1:12" s="837" customFormat="1" ht="18" customHeight="1" x14ac:dyDescent="0.2">
      <c r="A26" s="834"/>
      <c r="B26" s="835"/>
      <c r="C26" s="840" t="s">
        <v>360</v>
      </c>
      <c r="D26" s="839"/>
      <c r="E26" s="839"/>
      <c r="F26" s="1020">
        <v>11492</v>
      </c>
      <c r="G26" s="1021">
        <v>17.153518919322337</v>
      </c>
      <c r="H26" s="1014">
        <v>184933</v>
      </c>
      <c r="I26" s="1015">
        <v>35.554124330715474</v>
      </c>
      <c r="J26" s="1015">
        <v>30.780839547295233</v>
      </c>
      <c r="K26" s="836"/>
      <c r="L26" s="834"/>
    </row>
    <row r="27" spans="1:12" s="837" customFormat="1" ht="22.5" customHeight="1" x14ac:dyDescent="0.2">
      <c r="A27" s="834"/>
      <c r="B27" s="835"/>
      <c r="C27" s="838"/>
      <c r="D27" s="839" t="s">
        <v>457</v>
      </c>
      <c r="E27" s="839"/>
      <c r="F27" s="1022">
        <v>1932</v>
      </c>
      <c r="G27" s="1023">
        <v>17.463617463617464</v>
      </c>
      <c r="H27" s="1018">
        <v>15893</v>
      </c>
      <c r="I27" s="1019">
        <v>24.055154459731494</v>
      </c>
      <c r="J27" s="1019">
        <v>26.655823318441936</v>
      </c>
      <c r="K27" s="836"/>
      <c r="L27" s="834"/>
    </row>
    <row r="28" spans="1:12" s="837" customFormat="1" ht="17.25" customHeight="1" x14ac:dyDescent="0.2">
      <c r="A28" s="834"/>
      <c r="B28" s="835"/>
      <c r="C28" s="838"/>
      <c r="D28" s="839" t="s">
        <v>458</v>
      </c>
      <c r="E28" s="839"/>
      <c r="F28" s="1022">
        <v>3909</v>
      </c>
      <c r="G28" s="1023">
        <v>20.720911741319906</v>
      </c>
      <c r="H28" s="1018">
        <v>46035</v>
      </c>
      <c r="I28" s="1019">
        <v>28.231246627091206</v>
      </c>
      <c r="J28" s="1019">
        <v>25.448941023134406</v>
      </c>
      <c r="K28" s="836"/>
      <c r="L28" s="834"/>
    </row>
    <row r="29" spans="1:12" s="837" customFormat="1" ht="17.25" customHeight="1" x14ac:dyDescent="0.2">
      <c r="A29" s="834"/>
      <c r="B29" s="835"/>
      <c r="C29" s="838"/>
      <c r="D29" s="839" t="s">
        <v>459</v>
      </c>
      <c r="E29" s="839"/>
      <c r="F29" s="1022">
        <v>5651</v>
      </c>
      <c r="G29" s="1023">
        <v>15.24536649850271</v>
      </c>
      <c r="H29" s="1018">
        <v>123005</v>
      </c>
      <c r="I29" s="1019">
        <v>42.268016439184635</v>
      </c>
      <c r="J29" s="1019">
        <v>33.30929637006593</v>
      </c>
      <c r="K29" s="836"/>
      <c r="L29" s="834"/>
    </row>
    <row r="30" spans="1:12" s="837" customFormat="1" ht="17.25" customHeight="1" x14ac:dyDescent="0.2">
      <c r="A30" s="834"/>
      <c r="B30" s="835"/>
      <c r="C30" s="840" t="s">
        <v>361</v>
      </c>
      <c r="D30" s="841"/>
      <c r="E30" s="841"/>
      <c r="F30" s="1020">
        <v>1856</v>
      </c>
      <c r="G30" s="1021">
        <v>20.751341681574239</v>
      </c>
      <c r="H30" s="1014">
        <v>59926</v>
      </c>
      <c r="I30" s="1015">
        <v>44.786069279922273</v>
      </c>
      <c r="J30" s="1015">
        <v>33.255431699095389</v>
      </c>
      <c r="K30" s="836"/>
      <c r="L30" s="834"/>
    </row>
    <row r="31" spans="1:12" s="837" customFormat="1" ht="17.25" customHeight="1" x14ac:dyDescent="0.2">
      <c r="A31" s="834"/>
      <c r="B31" s="835"/>
      <c r="C31" s="840" t="s">
        <v>362</v>
      </c>
      <c r="D31" s="827"/>
      <c r="E31" s="827"/>
      <c r="F31" s="1020">
        <v>3343</v>
      </c>
      <c r="G31" s="1021">
        <v>11.150767178118747</v>
      </c>
      <c r="H31" s="1014">
        <v>45847</v>
      </c>
      <c r="I31" s="1015">
        <v>22.708226017355472</v>
      </c>
      <c r="J31" s="1015">
        <v>27.164372805199875</v>
      </c>
      <c r="K31" s="836"/>
      <c r="L31" s="834"/>
    </row>
    <row r="32" spans="1:12" s="837" customFormat="1" ht="17.25" customHeight="1" x14ac:dyDescent="0.2">
      <c r="A32" s="834"/>
      <c r="B32" s="835"/>
      <c r="C32" s="840" t="s">
        <v>460</v>
      </c>
      <c r="D32" s="827"/>
      <c r="E32" s="827"/>
      <c r="F32" s="1020">
        <v>1018</v>
      </c>
      <c r="G32" s="1021">
        <v>25.399201596806385</v>
      </c>
      <c r="H32" s="1014">
        <v>29639</v>
      </c>
      <c r="I32" s="1015">
        <v>41.03192402469751</v>
      </c>
      <c r="J32" s="1015">
        <v>31.333681973076153</v>
      </c>
      <c r="K32" s="836"/>
      <c r="L32" s="834"/>
    </row>
    <row r="33" spans="1:14" s="837" customFormat="1" ht="17.25" customHeight="1" x14ac:dyDescent="0.2">
      <c r="A33" s="834"/>
      <c r="B33" s="835"/>
      <c r="C33" s="840" t="s">
        <v>363</v>
      </c>
      <c r="D33" s="842"/>
      <c r="E33" s="842"/>
      <c r="F33" s="1020">
        <v>986</v>
      </c>
      <c r="G33" s="1021">
        <v>31.816715069377217</v>
      </c>
      <c r="H33" s="1014">
        <v>59588</v>
      </c>
      <c r="I33" s="1015">
        <v>75.146287328490715</v>
      </c>
      <c r="J33" s="1015">
        <v>29.250738403705267</v>
      </c>
      <c r="K33" s="836"/>
      <c r="L33" s="834">
        <v>607</v>
      </c>
    </row>
    <row r="34" spans="1:14" s="837" customFormat="1" ht="17.25" customHeight="1" x14ac:dyDescent="0.2">
      <c r="A34" s="834"/>
      <c r="B34" s="835"/>
      <c r="C34" s="840" t="s">
        <v>364</v>
      </c>
      <c r="D34" s="843"/>
      <c r="E34" s="843"/>
      <c r="F34" s="1020">
        <v>705</v>
      </c>
      <c r="G34" s="1021">
        <v>12.591534202536167</v>
      </c>
      <c r="H34" s="1014">
        <v>3063</v>
      </c>
      <c r="I34" s="1015">
        <v>14.874708624708624</v>
      </c>
      <c r="J34" s="1015">
        <v>26.413320274240935</v>
      </c>
      <c r="K34" s="836"/>
      <c r="L34" s="834"/>
    </row>
    <row r="35" spans="1:14" s="837" customFormat="1" ht="17.25" customHeight="1" x14ac:dyDescent="0.2">
      <c r="A35" s="834"/>
      <c r="B35" s="835"/>
      <c r="C35" s="823" t="s">
        <v>461</v>
      </c>
      <c r="D35" s="844"/>
      <c r="E35" s="844"/>
      <c r="F35" s="1020">
        <v>5355</v>
      </c>
      <c r="G35" s="1021">
        <v>28.351334180432019</v>
      </c>
      <c r="H35" s="1014">
        <v>43173</v>
      </c>
      <c r="I35" s="1015">
        <v>35.368860852824312</v>
      </c>
      <c r="J35" s="1015">
        <v>32.199939777175665</v>
      </c>
      <c r="K35" s="836"/>
      <c r="L35" s="834"/>
    </row>
    <row r="36" spans="1:14" s="837" customFormat="1" ht="17.25" customHeight="1" x14ac:dyDescent="0.2">
      <c r="A36" s="834"/>
      <c r="B36" s="835"/>
      <c r="C36" s="823" t="s">
        <v>462</v>
      </c>
      <c r="D36" s="828"/>
      <c r="E36" s="828"/>
      <c r="F36" s="1020">
        <v>1416</v>
      </c>
      <c r="G36" s="1021">
        <v>21.223021582733814</v>
      </c>
      <c r="H36" s="1014">
        <v>67427</v>
      </c>
      <c r="I36" s="1015">
        <v>26.836510103442375</v>
      </c>
      <c r="J36" s="1015">
        <v>29.070283417622026</v>
      </c>
      <c r="K36" s="836"/>
      <c r="L36" s="834"/>
    </row>
    <row r="37" spans="1:14" s="837" customFormat="1" ht="17.25" customHeight="1" x14ac:dyDescent="0.2">
      <c r="A37" s="834"/>
      <c r="B37" s="835"/>
      <c r="C37" s="823" t="s">
        <v>463</v>
      </c>
      <c r="D37" s="397"/>
      <c r="E37" s="828"/>
      <c r="F37" s="1020">
        <v>175</v>
      </c>
      <c r="G37" s="1021">
        <v>29.36241610738255</v>
      </c>
      <c r="H37" s="1014">
        <v>2812</v>
      </c>
      <c r="I37" s="1015">
        <v>26.202012672381663</v>
      </c>
      <c r="J37" s="1015">
        <v>50.698790896159338</v>
      </c>
      <c r="K37" s="836"/>
      <c r="L37" s="834"/>
      <c r="M37" s="1024"/>
      <c r="N37" s="1024"/>
    </row>
    <row r="38" spans="1:14" s="837" customFormat="1" ht="17.25" customHeight="1" x14ac:dyDescent="0.2">
      <c r="A38" s="834"/>
      <c r="B38" s="835"/>
      <c r="C38" s="840" t="s">
        <v>365</v>
      </c>
      <c r="D38" s="826"/>
      <c r="E38" s="826"/>
      <c r="F38" s="1020">
        <v>912</v>
      </c>
      <c r="G38" s="1021">
        <v>26.327944572748269</v>
      </c>
      <c r="H38" s="1014">
        <v>15326</v>
      </c>
      <c r="I38" s="1015">
        <v>28.541100227196541</v>
      </c>
      <c r="J38" s="1015">
        <v>23.708795510896273</v>
      </c>
      <c r="K38" s="836"/>
      <c r="L38" s="834"/>
      <c r="M38" s="1024"/>
      <c r="N38" s="1024"/>
    </row>
    <row r="39" spans="1:14" s="837" customFormat="1" ht="17.25" customHeight="1" x14ac:dyDescent="0.2">
      <c r="A39" s="834"/>
      <c r="B39" s="835"/>
      <c r="C39" s="840" t="s">
        <v>366</v>
      </c>
      <c r="D39" s="826"/>
      <c r="E39" s="826"/>
      <c r="F39" s="1020">
        <v>3358</v>
      </c>
      <c r="G39" s="1021">
        <v>24.130497269330267</v>
      </c>
      <c r="H39" s="1014">
        <v>78515</v>
      </c>
      <c r="I39" s="1015">
        <v>32.825643426927769</v>
      </c>
      <c r="J39" s="1015">
        <v>23.710195504043696</v>
      </c>
      <c r="K39" s="836"/>
      <c r="L39" s="834"/>
      <c r="M39" s="1024"/>
      <c r="N39" s="1024"/>
    </row>
    <row r="40" spans="1:14" s="837" customFormat="1" ht="17.25" customHeight="1" x14ac:dyDescent="0.2">
      <c r="A40" s="834"/>
      <c r="B40" s="835"/>
      <c r="C40" s="840" t="s">
        <v>464</v>
      </c>
      <c r="D40" s="824"/>
      <c r="E40" s="824"/>
      <c r="F40" s="1020">
        <v>402</v>
      </c>
      <c r="G40" s="1021">
        <v>14.602252088630586</v>
      </c>
      <c r="H40" s="1014">
        <v>4912</v>
      </c>
      <c r="I40" s="1015">
        <v>22.494962447334675</v>
      </c>
      <c r="J40" s="1015">
        <v>21.812092833876253</v>
      </c>
      <c r="K40" s="836"/>
      <c r="L40" s="834"/>
      <c r="M40" s="1024"/>
      <c r="N40" s="1024"/>
    </row>
    <row r="41" spans="1:14" s="837" customFormat="1" ht="17.25" customHeight="1" x14ac:dyDescent="0.2">
      <c r="A41" s="834"/>
      <c r="B41" s="835"/>
      <c r="C41" s="840" t="s">
        <v>367</v>
      </c>
      <c r="D41" s="824"/>
      <c r="E41" s="824"/>
      <c r="F41" s="1020">
        <v>1920</v>
      </c>
      <c r="G41" s="1021">
        <v>15.253833320092159</v>
      </c>
      <c r="H41" s="1014">
        <v>14859</v>
      </c>
      <c r="I41" s="1015">
        <v>21.713525835866264</v>
      </c>
      <c r="J41" s="1015">
        <v>26.275725149740893</v>
      </c>
      <c r="K41" s="836"/>
      <c r="L41" s="834"/>
      <c r="M41" s="1024"/>
      <c r="N41" s="1024"/>
    </row>
    <row r="42" spans="1:14" s="565" customFormat="1" ht="17.25" customHeight="1" x14ac:dyDescent="0.2">
      <c r="A42" s="834"/>
      <c r="B42" s="835"/>
      <c r="C42" s="840" t="s">
        <v>401</v>
      </c>
      <c r="D42" s="824"/>
      <c r="E42" s="824"/>
      <c r="F42" s="1025">
        <v>1</v>
      </c>
      <c r="G42" s="1021">
        <v>7.6923076923076925</v>
      </c>
      <c r="H42" s="1014">
        <v>8</v>
      </c>
      <c r="I42" s="1015">
        <v>8.791208791208792</v>
      </c>
      <c r="J42" s="1015">
        <v>8.625</v>
      </c>
      <c r="K42" s="836"/>
      <c r="L42" s="834"/>
      <c r="M42" s="1026"/>
      <c r="N42" s="1026"/>
    </row>
    <row r="43" spans="1:14" ht="39" customHeight="1" x14ac:dyDescent="0.2">
      <c r="A43" s="392"/>
      <c r="B43" s="455"/>
      <c r="C43" s="1552" t="s">
        <v>465</v>
      </c>
      <c r="D43" s="1552"/>
      <c r="E43" s="1552"/>
      <c r="F43" s="1552"/>
      <c r="G43" s="1552"/>
      <c r="H43" s="1552"/>
      <c r="I43" s="1552"/>
      <c r="J43" s="1552"/>
      <c r="K43" s="1552"/>
      <c r="L43" s="152"/>
      <c r="M43" s="153"/>
      <c r="N43" s="419"/>
    </row>
    <row r="44" spans="1:14" s="423" customFormat="1" ht="13.5" customHeight="1" x14ac:dyDescent="0.2">
      <c r="A44" s="563"/>
      <c r="B44" s="564"/>
      <c r="C44" s="574" t="s">
        <v>475</v>
      </c>
      <c r="D44" s="575"/>
      <c r="E44" s="575"/>
      <c r="F44" s="1027"/>
      <c r="G44" s="1027"/>
      <c r="H44" s="1027"/>
      <c r="I44" s="1027"/>
      <c r="J44" s="1028"/>
      <c r="K44" s="1029"/>
      <c r="L44" s="563"/>
      <c r="M44" s="569"/>
      <c r="N44" s="569"/>
    </row>
    <row r="45" spans="1:14" s="423" customFormat="1" ht="13.5" customHeight="1" x14ac:dyDescent="0.2">
      <c r="A45" s="420"/>
      <c r="B45" s="568">
        <v>12</v>
      </c>
      <c r="C45" s="1576">
        <v>42948</v>
      </c>
      <c r="D45" s="1576"/>
      <c r="E45" s="999"/>
      <c r="F45" s="152"/>
      <c r="G45" s="152"/>
      <c r="H45" s="152"/>
      <c r="I45" s="152"/>
      <c r="J45" s="152"/>
      <c r="K45" s="567"/>
      <c r="L45" s="420"/>
      <c r="M45" s="569"/>
      <c r="N45" s="569"/>
    </row>
    <row r="46" spans="1:14" x14ac:dyDescent="0.2">
      <c r="A46" s="569"/>
      <c r="B46" s="570"/>
      <c r="C46" s="571"/>
      <c r="D46" s="153"/>
      <c r="E46" s="153"/>
      <c r="F46" s="153"/>
      <c r="G46" s="153"/>
      <c r="H46" s="153"/>
      <c r="I46" s="153"/>
      <c r="J46" s="153"/>
      <c r="K46" s="572"/>
      <c r="L46" s="569"/>
      <c r="M46" s="1030"/>
      <c r="N46" s="419"/>
    </row>
    <row r="47" spans="1:14" x14ac:dyDescent="0.2">
      <c r="A47" s="419"/>
      <c r="B47" s="419"/>
      <c r="C47" s="419"/>
      <c r="D47" s="419"/>
      <c r="E47" s="419"/>
      <c r="F47" s="1031"/>
      <c r="G47" s="1031"/>
      <c r="H47" s="1031"/>
      <c r="I47" s="1031"/>
      <c r="J47" s="1032"/>
      <c r="K47" s="1030"/>
      <c r="L47" s="1033"/>
      <c r="M47" s="1030"/>
      <c r="N47" s="419"/>
    </row>
    <row r="48" spans="1:14" x14ac:dyDescent="0.2">
      <c r="J48" s="1030"/>
      <c r="K48" s="1030"/>
      <c r="L48" s="1030"/>
      <c r="M48" s="1030"/>
      <c r="N48" s="419"/>
    </row>
    <row r="49" spans="7:14" x14ac:dyDescent="0.2">
      <c r="J49" s="1030"/>
      <c r="K49" s="1030"/>
      <c r="L49" s="1030"/>
      <c r="M49" s="1030"/>
      <c r="N49" s="419"/>
    </row>
    <row r="50" spans="7:14" x14ac:dyDescent="0.2">
      <c r="J50" s="1030"/>
      <c r="K50" s="1030"/>
      <c r="L50" s="1030"/>
      <c r="M50" s="1030"/>
      <c r="N50" s="419"/>
    </row>
    <row r="51" spans="7:14" x14ac:dyDescent="0.2">
      <c r="J51" s="1030"/>
      <c r="K51" s="1030"/>
      <c r="L51" s="1030"/>
      <c r="M51" s="1030"/>
      <c r="N51" s="419"/>
    </row>
    <row r="52" spans="7:14" x14ac:dyDescent="0.2">
      <c r="J52" s="1030"/>
      <c r="K52" s="1030"/>
      <c r="L52" s="1030"/>
      <c r="M52" s="1030"/>
    </row>
    <row r="53" spans="7:14" x14ac:dyDescent="0.2">
      <c r="J53" s="1030"/>
      <c r="K53" s="1030"/>
      <c r="L53" s="1030"/>
      <c r="M53" s="1030"/>
    </row>
    <row r="54" spans="7:14" x14ac:dyDescent="0.2">
      <c r="J54" s="1034"/>
      <c r="K54" s="1030"/>
      <c r="L54" s="1030"/>
      <c r="M54" s="1030"/>
    </row>
    <row r="55" spans="7:14" x14ac:dyDescent="0.2">
      <c r="J55" s="1030"/>
      <c r="K55" s="1030"/>
      <c r="L55" s="1030"/>
      <c r="M55" s="1030"/>
    </row>
    <row r="56" spans="7:14" x14ac:dyDescent="0.2">
      <c r="J56" s="1030"/>
      <c r="K56" s="1030"/>
      <c r="L56" s="1030"/>
      <c r="M56" s="1030"/>
    </row>
    <row r="57" spans="7:14" x14ac:dyDescent="0.2">
      <c r="J57" s="1030"/>
      <c r="K57" s="1030"/>
      <c r="L57" s="1030"/>
      <c r="M57" s="1030"/>
    </row>
    <row r="58" spans="7:14" x14ac:dyDescent="0.2">
      <c r="J58" s="1030"/>
      <c r="K58" s="1030"/>
      <c r="L58" s="1030"/>
    </row>
    <row r="64" spans="7:14" x14ac:dyDescent="0.2">
      <c r="G64" s="402"/>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77"/>
  <sheetViews>
    <sheetView zoomScaleNormal="100" workbookViewId="0"/>
  </sheetViews>
  <sheetFormatPr defaultRowHeight="12.75" x14ac:dyDescent="0.2"/>
  <cols>
    <col min="1" max="1" width="1" style="1151" customWidth="1"/>
    <col min="2" max="2" width="2.42578125" style="1151" customWidth="1"/>
    <col min="3" max="3" width="2" style="1151" customWidth="1"/>
    <col min="4" max="4" width="25" style="1151" customWidth="1"/>
    <col min="5" max="13" width="7.7109375" style="1151" customWidth="1"/>
    <col min="14" max="14" width="2.5703125" style="1151" customWidth="1"/>
    <col min="15" max="15" width="1" style="1151" customWidth="1"/>
    <col min="16" max="16384" width="9.140625" style="1151"/>
  </cols>
  <sheetData>
    <row r="1" spans="1:15" ht="13.5" customHeight="1" x14ac:dyDescent="0.2">
      <c r="A1" s="1148"/>
      <c r="B1" s="1578" t="s">
        <v>563</v>
      </c>
      <c r="C1" s="1578"/>
      <c r="D1" s="1578"/>
      <c r="E1" s="1578"/>
      <c r="F1" s="1149"/>
      <c r="G1" s="1149"/>
      <c r="H1" s="1149"/>
      <c r="I1" s="1149"/>
      <c r="J1" s="1149"/>
      <c r="K1" s="1149"/>
      <c r="L1" s="1149"/>
      <c r="M1" s="1149"/>
      <c r="N1" s="1149"/>
      <c r="O1" s="1150"/>
    </row>
    <row r="2" spans="1:15" ht="6" customHeight="1" x14ac:dyDescent="0.2">
      <c r="A2" s="1148"/>
      <c r="B2" s="1152"/>
      <c r="C2" s="1152"/>
      <c r="D2" s="1152"/>
      <c r="E2" s="1152"/>
      <c r="F2" s="1152"/>
      <c r="G2" s="1152"/>
      <c r="H2" s="1152"/>
      <c r="I2" s="1152"/>
      <c r="J2" s="1152"/>
      <c r="K2" s="1152"/>
      <c r="L2" s="1152"/>
      <c r="M2" s="1152"/>
      <c r="N2" s="1153"/>
      <c r="O2" s="1150"/>
    </row>
    <row r="3" spans="1:15" ht="11.25" customHeight="1" thickBot="1" x14ac:dyDescent="0.25">
      <c r="A3" s="1148"/>
      <c r="B3" s="1154"/>
      <c r="C3" s="1154"/>
      <c r="D3" s="1154"/>
      <c r="E3" s="1154"/>
      <c r="F3" s="1154"/>
      <c r="G3" s="1154"/>
      <c r="H3" s="1154"/>
      <c r="I3" s="1154"/>
      <c r="J3" s="1154"/>
      <c r="K3" s="1154"/>
      <c r="L3" s="1154"/>
      <c r="M3" s="1155" t="s">
        <v>70</v>
      </c>
      <c r="N3" s="1156"/>
      <c r="O3" s="1150"/>
    </row>
    <row r="4" spans="1:15" s="1163" customFormat="1" ht="13.5" customHeight="1" thickBot="1" x14ac:dyDescent="0.25">
      <c r="A4" s="1157"/>
      <c r="B4" s="1158"/>
      <c r="C4" s="1159" t="s">
        <v>564</v>
      </c>
      <c r="D4" s="1160"/>
      <c r="E4" s="1160"/>
      <c r="F4" s="1160"/>
      <c r="G4" s="1160"/>
      <c r="H4" s="1160"/>
      <c r="I4" s="1160"/>
      <c r="J4" s="1160"/>
      <c r="K4" s="1160"/>
      <c r="L4" s="1160"/>
      <c r="M4" s="1161"/>
      <c r="N4" s="1156"/>
      <c r="O4" s="1162"/>
    </row>
    <row r="5" spans="1:15" s="1168" customFormat="1" ht="5.25" customHeight="1" x14ac:dyDescent="0.2">
      <c r="A5" s="1164"/>
      <c r="B5" s="1165"/>
      <c r="C5" s="1166"/>
      <c r="D5" s="1166"/>
      <c r="E5" s="1166"/>
      <c r="F5" s="1166"/>
      <c r="G5" s="1166"/>
      <c r="H5" s="1166"/>
      <c r="I5" s="1166"/>
      <c r="J5" s="1166"/>
      <c r="K5" s="1166"/>
      <c r="L5" s="1166"/>
      <c r="M5" s="1166"/>
      <c r="N5" s="1156"/>
      <c r="O5" s="1167"/>
    </row>
    <row r="6" spans="1:15" s="1168" customFormat="1" ht="13.5" customHeight="1" x14ac:dyDescent="0.2">
      <c r="A6" s="1164"/>
      <c r="B6" s="1165"/>
      <c r="C6" s="1176"/>
      <c r="D6" s="1177"/>
      <c r="E6" s="1232">
        <v>2007</v>
      </c>
      <c r="F6" s="1232">
        <v>2008</v>
      </c>
      <c r="G6" s="1232">
        <v>2009</v>
      </c>
      <c r="H6" s="1232">
        <v>2010</v>
      </c>
      <c r="I6" s="1232">
        <v>2011</v>
      </c>
      <c r="J6" s="1232">
        <v>2012</v>
      </c>
      <c r="K6" s="1232">
        <v>2013</v>
      </c>
      <c r="L6" s="1232">
        <v>2014</v>
      </c>
      <c r="M6" s="1232">
        <v>2015</v>
      </c>
      <c r="N6" s="1156"/>
      <c r="O6" s="1167"/>
    </row>
    <row r="7" spans="1:15" s="1168" customFormat="1" ht="3" customHeight="1" x14ac:dyDescent="0.2">
      <c r="A7" s="1164"/>
      <c r="B7" s="1165"/>
      <c r="C7" s="1169"/>
      <c r="D7" s="1169"/>
      <c r="E7" s="1170"/>
      <c r="F7" s="1170"/>
      <c r="G7" s="1171"/>
      <c r="H7" s="1171"/>
      <c r="I7" s="1172"/>
      <c r="J7" s="1173"/>
      <c r="K7" s="1173"/>
      <c r="L7" s="1173"/>
      <c r="M7" s="1173"/>
      <c r="N7" s="1156"/>
      <c r="O7" s="1167"/>
    </row>
    <row r="8" spans="1:15" s="1181" customFormat="1" ht="10.5" customHeight="1" x14ac:dyDescent="0.2">
      <c r="A8" s="1174"/>
      <c r="B8" s="1175"/>
      <c r="C8" s="1176" t="s">
        <v>387</v>
      </c>
      <c r="D8" s="1177"/>
      <c r="E8" s="1179">
        <v>341720</v>
      </c>
      <c r="F8" s="1179">
        <v>343663</v>
      </c>
      <c r="G8" s="1179">
        <v>336378</v>
      </c>
      <c r="H8" s="1179">
        <v>283311</v>
      </c>
      <c r="I8" s="1179">
        <v>281015</v>
      </c>
      <c r="J8" s="1179">
        <v>268026</v>
      </c>
      <c r="K8" s="1179">
        <v>265860</v>
      </c>
      <c r="L8" s="1179">
        <v>270181</v>
      </c>
      <c r="M8" s="1179">
        <v>273060</v>
      </c>
      <c r="N8" s="1180"/>
      <c r="O8" s="1178"/>
    </row>
    <row r="9" spans="1:15" s="1181" customFormat="1" ht="10.5" customHeight="1" x14ac:dyDescent="0.2">
      <c r="A9" s="1174"/>
      <c r="B9" s="1175"/>
      <c r="C9" s="1176" t="s">
        <v>388</v>
      </c>
      <c r="D9" s="1177"/>
      <c r="E9" s="1179">
        <v>397332</v>
      </c>
      <c r="F9" s="1179">
        <v>400210</v>
      </c>
      <c r="G9" s="1179">
        <v>390129</v>
      </c>
      <c r="H9" s="1179">
        <v>337570</v>
      </c>
      <c r="I9" s="1179">
        <v>334499</v>
      </c>
      <c r="J9" s="1179">
        <v>319177</v>
      </c>
      <c r="K9" s="1179">
        <v>315112</v>
      </c>
      <c r="L9" s="1179">
        <v>318886</v>
      </c>
      <c r="M9" s="1179">
        <v>321500</v>
      </c>
      <c r="N9" s="1182"/>
      <c r="O9" s="1178"/>
    </row>
    <row r="10" spans="1:15" s="1181" customFormat="1" ht="10.5" customHeight="1" x14ac:dyDescent="0.2">
      <c r="A10" s="1174"/>
      <c r="B10" s="1175"/>
      <c r="C10" s="1176" t="s">
        <v>565</v>
      </c>
      <c r="D10" s="1177"/>
      <c r="E10" s="1179">
        <v>3094177</v>
      </c>
      <c r="F10" s="1179">
        <v>3138017</v>
      </c>
      <c r="G10" s="1179">
        <v>2998781</v>
      </c>
      <c r="H10" s="1179">
        <v>2779077</v>
      </c>
      <c r="I10" s="1179">
        <v>2735237</v>
      </c>
      <c r="J10" s="1179">
        <v>2559732</v>
      </c>
      <c r="K10" s="1179">
        <v>2555676</v>
      </c>
      <c r="L10" s="1179">
        <v>2636881</v>
      </c>
      <c r="M10" s="1179">
        <v>2716011</v>
      </c>
      <c r="N10" s="1182"/>
      <c r="O10" s="1178"/>
    </row>
    <row r="11" spans="1:15" s="1181" customFormat="1" ht="10.5" customHeight="1" x14ac:dyDescent="0.2">
      <c r="A11" s="1174"/>
      <c r="B11" s="1175"/>
      <c r="C11" s="1176" t="s">
        <v>584</v>
      </c>
      <c r="D11" s="1177"/>
      <c r="E11" s="1179">
        <v>2848902</v>
      </c>
      <c r="F11" s="1179">
        <v>2894365</v>
      </c>
      <c r="G11" s="1179">
        <v>2759400</v>
      </c>
      <c r="H11" s="1179">
        <v>2599509</v>
      </c>
      <c r="I11" s="1179">
        <v>2553741</v>
      </c>
      <c r="J11" s="1179">
        <v>2387386</v>
      </c>
      <c r="K11" s="1179">
        <v>2384121</v>
      </c>
      <c r="L11" s="1179">
        <v>2458163</v>
      </c>
      <c r="M11" s="1179">
        <v>2537653</v>
      </c>
      <c r="N11" s="1182"/>
      <c r="O11" s="1178"/>
    </row>
    <row r="12" spans="1:15" s="1188" customFormat="1" ht="12" customHeight="1" x14ac:dyDescent="0.2">
      <c r="A12" s="1183"/>
      <c r="B12" s="1184"/>
      <c r="C12" s="1176" t="s">
        <v>566</v>
      </c>
      <c r="D12" s="1177"/>
      <c r="E12" s="1186"/>
      <c r="F12" s="1186"/>
      <c r="G12" s="1186"/>
      <c r="H12" s="1186"/>
      <c r="I12" s="1186"/>
      <c r="J12" s="1186"/>
      <c r="K12" s="1186"/>
      <c r="L12" s="1186"/>
      <c r="M12" s="1186"/>
      <c r="N12" s="1187"/>
      <c r="O12" s="1185"/>
    </row>
    <row r="13" spans="1:15" s="1188" customFormat="1" ht="10.5" customHeight="1" x14ac:dyDescent="0.2">
      <c r="A13" s="1183"/>
      <c r="B13" s="1184"/>
      <c r="C13" s="1185"/>
      <c r="D13" s="1189" t="s">
        <v>567</v>
      </c>
      <c r="E13" s="1186">
        <v>808.47849558853909</v>
      </c>
      <c r="F13" s="1186">
        <v>846.1337237422581</v>
      </c>
      <c r="G13" s="1186">
        <v>870.33975224698497</v>
      </c>
      <c r="H13" s="1186">
        <v>900.03881579759502</v>
      </c>
      <c r="I13" s="1186">
        <v>906.10728754671709</v>
      </c>
      <c r="J13" s="1186">
        <v>915.01247006081212</v>
      </c>
      <c r="K13" s="1186">
        <v>912.18298170177309</v>
      </c>
      <c r="L13" s="1186">
        <v>909.49144915721399</v>
      </c>
      <c r="M13" s="1186">
        <v>913.92544791377406</v>
      </c>
      <c r="N13" s="1182"/>
      <c r="O13" s="1185"/>
    </row>
    <row r="14" spans="1:15" s="1188" customFormat="1" ht="10.5" customHeight="1" x14ac:dyDescent="0.2">
      <c r="A14" s="1183"/>
      <c r="B14" s="1184"/>
      <c r="C14" s="1185"/>
      <c r="D14" s="1364" t="s">
        <v>394</v>
      </c>
      <c r="E14" s="1186">
        <v>879.63837896457812</v>
      </c>
      <c r="F14" s="1186">
        <v>920.05051352871101</v>
      </c>
      <c r="G14" s="1186">
        <v>943.94497678600203</v>
      </c>
      <c r="H14" s="1186">
        <v>977.55570030800004</v>
      </c>
      <c r="I14" s="1186">
        <v>985.22802549054211</v>
      </c>
      <c r="J14" s="1186">
        <v>999.85354294571812</v>
      </c>
      <c r="K14" s="1186">
        <v>993.79266174939096</v>
      </c>
      <c r="L14" s="1186">
        <v>985.0215081163841</v>
      </c>
      <c r="M14" s="1186">
        <v>990.04668016967901</v>
      </c>
      <c r="N14" s="1182"/>
      <c r="O14" s="1185"/>
    </row>
    <row r="15" spans="1:15" s="1188" customFormat="1" ht="10.5" customHeight="1" x14ac:dyDescent="0.2">
      <c r="A15" s="1183"/>
      <c r="B15" s="1184"/>
      <c r="C15" s="1185"/>
      <c r="D15" s="1364" t="s">
        <v>395</v>
      </c>
      <c r="E15" s="1186">
        <v>714.62491977619004</v>
      </c>
      <c r="F15" s="1186">
        <v>749.7347664562111</v>
      </c>
      <c r="G15" s="1186">
        <v>775.50184381051599</v>
      </c>
      <c r="H15" s="1186">
        <v>801.81028727640103</v>
      </c>
      <c r="I15" s="1186">
        <v>808.37025244079109</v>
      </c>
      <c r="J15" s="1186">
        <v>814.53727639534998</v>
      </c>
      <c r="K15" s="1186">
        <v>816.21122210111105</v>
      </c>
      <c r="L15" s="1186">
        <v>820.25300466774809</v>
      </c>
      <c r="M15" s="1186">
        <v>824.99170229471508</v>
      </c>
      <c r="N15" s="1187"/>
      <c r="O15" s="1185"/>
    </row>
    <row r="16" spans="1:15" s="1188" customFormat="1" ht="10.5" customHeight="1" x14ac:dyDescent="0.2">
      <c r="A16" s="1183"/>
      <c r="B16" s="1184"/>
      <c r="C16" s="1189"/>
      <c r="D16" s="1189" t="s">
        <v>568</v>
      </c>
      <c r="E16" s="1186">
        <v>583.36</v>
      </c>
      <c r="F16" s="1186">
        <v>600</v>
      </c>
      <c r="G16" s="1186">
        <v>615.5</v>
      </c>
      <c r="H16" s="1186">
        <v>634</v>
      </c>
      <c r="I16" s="1186">
        <v>641.92999999999995</v>
      </c>
      <c r="J16" s="1186">
        <v>641.92999999999995</v>
      </c>
      <c r="K16" s="1186">
        <v>641.92999999999995</v>
      </c>
      <c r="L16" s="1186">
        <v>641.92999999999995</v>
      </c>
      <c r="M16" s="1186">
        <v>650</v>
      </c>
      <c r="N16" s="1187"/>
      <c r="O16" s="1185"/>
    </row>
    <row r="17" spans="1:15" s="1188" customFormat="1" ht="11.25" customHeight="1" x14ac:dyDescent="0.2">
      <c r="A17" s="1183"/>
      <c r="B17" s="1184"/>
      <c r="C17" s="1190" t="s">
        <v>569</v>
      </c>
      <c r="D17" s="1177"/>
      <c r="E17" s="1186"/>
      <c r="F17" s="1186"/>
      <c r="G17" s="1186"/>
      <c r="H17" s="1186"/>
      <c r="I17" s="1186"/>
      <c r="J17" s="1186"/>
      <c r="K17" s="1186"/>
      <c r="L17" s="1186"/>
      <c r="M17" s="1186"/>
      <c r="N17" s="1187"/>
      <c r="O17" s="1185"/>
    </row>
    <row r="18" spans="1:15" s="1188" customFormat="1" ht="10.5" customHeight="1" x14ac:dyDescent="0.2">
      <c r="A18" s="1183"/>
      <c r="B18" s="1184"/>
      <c r="C18" s="1178"/>
      <c r="D18" s="1189" t="s">
        <v>570</v>
      </c>
      <c r="E18" s="1186">
        <v>965.24629620701603</v>
      </c>
      <c r="F18" s="1186">
        <v>1010.3760072203901</v>
      </c>
      <c r="G18" s="1186">
        <v>1036.4416794790202</v>
      </c>
      <c r="H18" s="1186">
        <v>1076.2614484440001</v>
      </c>
      <c r="I18" s="1186">
        <v>1084.5540077386001</v>
      </c>
      <c r="J18" s="1186">
        <v>1095.58619281857</v>
      </c>
      <c r="K18" s="1186">
        <v>1093.8178723953499</v>
      </c>
      <c r="L18" s="1186">
        <v>1093.20854089105</v>
      </c>
      <c r="M18" s="1191">
        <v>1096.65734127991</v>
      </c>
      <c r="N18" s="1187"/>
      <c r="O18" s="1185"/>
    </row>
    <row r="19" spans="1:15" s="1188" customFormat="1" ht="10.5" customHeight="1" x14ac:dyDescent="0.2">
      <c r="A19" s="1183"/>
      <c r="B19" s="1184"/>
      <c r="C19" s="1178"/>
      <c r="D19" s="1364" t="s">
        <v>394</v>
      </c>
      <c r="E19" s="1186">
        <v>1068.2958486006801</v>
      </c>
      <c r="F19" s="1186">
        <v>1115.4109811926901</v>
      </c>
      <c r="G19" s="1186">
        <v>1141.5374774492002</v>
      </c>
      <c r="H19" s="1186">
        <v>1185.6883378426201</v>
      </c>
      <c r="I19" s="1186">
        <v>1196.1606364646002</v>
      </c>
      <c r="J19" s="1186">
        <v>1213.0207353340002</v>
      </c>
      <c r="K19" s="1186">
        <v>1209.2112926836</v>
      </c>
      <c r="L19" s="1186">
        <v>1203.3163954215399</v>
      </c>
      <c r="M19" s="1191">
        <v>1207.7620848918802</v>
      </c>
      <c r="N19" s="1187"/>
      <c r="O19" s="1185"/>
    </row>
    <row r="20" spans="1:15" s="1188" customFormat="1" ht="10.5" customHeight="1" x14ac:dyDescent="0.2">
      <c r="A20" s="1183"/>
      <c r="B20" s="1184"/>
      <c r="C20" s="1178"/>
      <c r="D20" s="1364" t="s">
        <v>395</v>
      </c>
      <c r="E20" s="1186">
        <v>829.33307489243009</v>
      </c>
      <c r="F20" s="1186">
        <v>873.39411178432704</v>
      </c>
      <c r="G20" s="1186">
        <v>901.02920397370201</v>
      </c>
      <c r="H20" s="1186">
        <v>937.59691884936399</v>
      </c>
      <c r="I20" s="1186">
        <v>946.68748534099802</v>
      </c>
      <c r="J20" s="1186">
        <v>956.51135558425801</v>
      </c>
      <c r="K20" s="1186">
        <v>958.1169410237261</v>
      </c>
      <c r="L20" s="1186">
        <v>963.11657750883012</v>
      </c>
      <c r="M20" s="1191">
        <v>966.85175731037509</v>
      </c>
      <c r="N20" s="1187"/>
      <c r="O20" s="1185"/>
    </row>
    <row r="21" spans="1:15" s="1188" customFormat="1" ht="10.5" customHeight="1" x14ac:dyDescent="0.2">
      <c r="A21" s="1183"/>
      <c r="B21" s="1184"/>
      <c r="C21" s="1192"/>
      <c r="D21" s="1193" t="s">
        <v>571</v>
      </c>
      <c r="E21" s="1186">
        <v>693</v>
      </c>
      <c r="F21" s="1186">
        <v>721.82</v>
      </c>
      <c r="G21" s="1186">
        <v>740</v>
      </c>
      <c r="H21" s="1186">
        <v>768.375</v>
      </c>
      <c r="I21" s="1186">
        <v>776</v>
      </c>
      <c r="J21" s="1186">
        <v>783.62</v>
      </c>
      <c r="K21" s="1186">
        <v>785.45</v>
      </c>
      <c r="L21" s="1186">
        <v>786.99</v>
      </c>
      <c r="M21" s="1186">
        <v>790.03</v>
      </c>
      <c r="N21" s="1187"/>
      <c r="O21" s="1185"/>
    </row>
    <row r="22" spans="1:15" s="1188" customFormat="1" ht="12" customHeight="1" x14ac:dyDescent="0.2">
      <c r="A22" s="1183"/>
      <c r="B22" s="1184"/>
      <c r="C22" s="1176" t="s">
        <v>585</v>
      </c>
      <c r="D22" s="1194"/>
      <c r="E22" s="1179">
        <v>2153028</v>
      </c>
      <c r="F22" s="1179">
        <v>2171074</v>
      </c>
      <c r="G22" s="1179">
        <v>2082235</v>
      </c>
      <c r="H22" s="1179">
        <v>2073784</v>
      </c>
      <c r="I22" s="1179">
        <v>2038354</v>
      </c>
      <c r="J22" s="1179">
        <v>1910957</v>
      </c>
      <c r="K22" s="1179">
        <v>1890511</v>
      </c>
      <c r="L22" s="1179">
        <v>1928307</v>
      </c>
      <c r="M22" s="1179">
        <v>1991131</v>
      </c>
      <c r="N22" s="1187"/>
      <c r="O22" s="1185"/>
    </row>
    <row r="23" spans="1:15" s="1201" customFormat="1" ht="11.25" customHeight="1" thickBot="1" x14ac:dyDescent="0.25">
      <c r="A23" s="1195"/>
      <c r="B23" s="1196"/>
      <c r="C23" s="1197" t="s">
        <v>586</v>
      </c>
      <c r="D23" s="1198"/>
      <c r="E23" s="1200"/>
      <c r="F23" s="1200"/>
      <c r="G23" s="1200"/>
      <c r="H23" s="1200"/>
      <c r="I23" s="1200"/>
      <c r="J23" s="1200"/>
      <c r="K23" s="1200"/>
      <c r="L23" s="1200"/>
      <c r="M23" s="1200"/>
      <c r="N23" s="1199"/>
      <c r="O23" s="1200"/>
    </row>
    <row r="24" spans="1:15" s="1205" customFormat="1" ht="13.5" customHeight="1" thickBot="1" x14ac:dyDescent="0.25">
      <c r="A24" s="1202"/>
      <c r="B24" s="1203"/>
      <c r="C24" s="1159" t="s">
        <v>587</v>
      </c>
      <c r="D24" s="1160"/>
      <c r="E24" s="1160"/>
      <c r="F24" s="1160"/>
      <c r="G24" s="1160"/>
      <c r="H24" s="1160"/>
      <c r="I24" s="1160"/>
      <c r="J24" s="1160"/>
      <c r="K24" s="1160"/>
      <c r="L24" s="1160"/>
      <c r="M24" s="1161"/>
      <c r="N24" s="1182"/>
      <c r="O24" s="1204"/>
    </row>
    <row r="25" spans="1:15" s="1205" customFormat="1" ht="5.25" customHeight="1" x14ac:dyDescent="0.2">
      <c r="A25" s="1202"/>
      <c r="B25" s="1203"/>
      <c r="C25" s="1206"/>
      <c r="D25" s="1206"/>
      <c r="E25" s="1206"/>
      <c r="F25" s="1206"/>
      <c r="G25" s="1206"/>
      <c r="H25" s="1206"/>
      <c r="I25" s="1206"/>
      <c r="J25" s="1206"/>
      <c r="K25" s="1206"/>
      <c r="L25" s="1206"/>
      <c r="M25" s="1206"/>
      <c r="N25" s="1182"/>
      <c r="O25" s="1204"/>
    </row>
    <row r="26" spans="1:15" s="1205" customFormat="1" ht="12" customHeight="1" x14ac:dyDescent="0.2">
      <c r="A26" s="1202"/>
      <c r="B26" s="1203"/>
      <c r="C26" s="1579">
        <v>2015</v>
      </c>
      <c r="D26" s="1580"/>
      <c r="E26" s="1232" t="s">
        <v>588</v>
      </c>
      <c r="F26" s="1232" t="s">
        <v>589</v>
      </c>
      <c r="G26" s="1207" t="s">
        <v>590</v>
      </c>
      <c r="H26" s="1581">
        <v>2015</v>
      </c>
      <c r="I26" s="1582"/>
      <c r="J26" s="1583"/>
      <c r="K26" s="1232" t="s">
        <v>588</v>
      </c>
      <c r="L26" s="1232" t="s">
        <v>589</v>
      </c>
      <c r="M26" s="1207" t="s">
        <v>590</v>
      </c>
      <c r="N26" s="1182"/>
      <c r="O26" s="1204"/>
    </row>
    <row r="27" spans="1:15" s="1375" customFormat="1" ht="14.25" customHeight="1" x14ac:dyDescent="0.2">
      <c r="A27" s="1365"/>
      <c r="B27" s="1366"/>
      <c r="C27" s="1176" t="s">
        <v>591</v>
      </c>
      <c r="D27" s="1367"/>
      <c r="E27" s="1368">
        <v>741.65304225916304</v>
      </c>
      <c r="F27" s="1368">
        <v>895.53129406168603</v>
      </c>
      <c r="G27" s="1369">
        <v>39944</v>
      </c>
      <c r="H27" s="1370" t="s">
        <v>592</v>
      </c>
      <c r="I27" s="1371"/>
      <c r="J27" s="1371"/>
      <c r="K27" s="1372">
        <v>706.32299523620497</v>
      </c>
      <c r="L27" s="1372">
        <v>832.33334259626804</v>
      </c>
      <c r="M27" s="1373">
        <v>5038</v>
      </c>
      <c r="N27" s="1187"/>
      <c r="O27" s="1374"/>
    </row>
    <row r="28" spans="1:15" s="1375" customFormat="1" ht="11.25" customHeight="1" x14ac:dyDescent="0.2">
      <c r="A28" s="1365"/>
      <c r="B28" s="1376"/>
      <c r="C28" s="1377" t="s">
        <v>593</v>
      </c>
      <c r="D28" s="1221"/>
      <c r="E28" s="1372">
        <v>700.39424893842909</v>
      </c>
      <c r="F28" s="1372">
        <v>801.25311040339705</v>
      </c>
      <c r="G28" s="1373">
        <v>3768</v>
      </c>
      <c r="H28" s="1370" t="s">
        <v>594</v>
      </c>
      <c r="I28" s="1371"/>
      <c r="J28" s="1371"/>
      <c r="K28" s="1372">
        <v>658.99640605296304</v>
      </c>
      <c r="L28" s="1372">
        <v>784.91631778058013</v>
      </c>
      <c r="M28" s="1373">
        <v>793</v>
      </c>
      <c r="N28" s="1187"/>
      <c r="O28" s="1374"/>
    </row>
    <row r="29" spans="1:15" s="1375" customFormat="1" ht="11.25" customHeight="1" x14ac:dyDescent="0.2">
      <c r="A29" s="1365"/>
      <c r="B29" s="1376"/>
      <c r="C29" s="1377" t="s">
        <v>595</v>
      </c>
      <c r="D29" s="1221"/>
      <c r="E29" s="1372">
        <v>748.76523493642912</v>
      </c>
      <c r="F29" s="1372">
        <v>850.49925373134306</v>
      </c>
      <c r="G29" s="1373">
        <v>1809</v>
      </c>
      <c r="H29" s="1370" t="s">
        <v>596</v>
      </c>
      <c r="I29" s="1371"/>
      <c r="J29" s="1371"/>
      <c r="K29" s="1372">
        <v>704.38511254019306</v>
      </c>
      <c r="L29" s="1372">
        <v>825.57863344051407</v>
      </c>
      <c r="M29" s="1373">
        <v>622</v>
      </c>
      <c r="N29" s="1187"/>
      <c r="O29" s="1374"/>
    </row>
    <row r="30" spans="1:15" s="1375" customFormat="1" ht="11.25" customHeight="1" x14ac:dyDescent="0.2">
      <c r="A30" s="1365"/>
      <c r="B30" s="1376"/>
      <c r="C30" s="1377" t="s">
        <v>597</v>
      </c>
      <c r="D30" s="1221"/>
      <c r="E30" s="1372">
        <v>673.88138627187107</v>
      </c>
      <c r="F30" s="1372">
        <v>774.49057873485901</v>
      </c>
      <c r="G30" s="1373">
        <v>743</v>
      </c>
      <c r="H30" s="1370" t="s">
        <v>598</v>
      </c>
      <c r="I30" s="1371"/>
      <c r="J30" s="1371"/>
      <c r="K30" s="1372">
        <v>666.86351587301601</v>
      </c>
      <c r="L30" s="1372">
        <v>786.96542857142902</v>
      </c>
      <c r="M30" s="1373">
        <v>1260</v>
      </c>
      <c r="N30" s="1187"/>
      <c r="O30" s="1374"/>
    </row>
    <row r="31" spans="1:15" s="1210" customFormat="1" ht="11.25" customHeight="1" x14ac:dyDescent="0.2">
      <c r="A31" s="1208"/>
      <c r="B31" s="1209"/>
      <c r="C31" s="1377" t="s">
        <v>599</v>
      </c>
      <c r="D31" s="1221"/>
      <c r="E31" s="1372">
        <v>666.68270423765807</v>
      </c>
      <c r="F31" s="1372">
        <v>795.70491480996111</v>
      </c>
      <c r="G31" s="1373">
        <v>2289</v>
      </c>
      <c r="H31" s="1370" t="s">
        <v>600</v>
      </c>
      <c r="I31" s="1378"/>
      <c r="J31" s="1378"/>
      <c r="K31" s="1372">
        <v>683.52848460291705</v>
      </c>
      <c r="L31" s="1372">
        <v>794.59184764991903</v>
      </c>
      <c r="M31" s="1373">
        <v>1234</v>
      </c>
      <c r="N31" s="1182"/>
      <c r="O31" s="1379"/>
    </row>
    <row r="32" spans="1:15" s="1214" customFormat="1" ht="11.25" customHeight="1" x14ac:dyDescent="0.2">
      <c r="A32" s="1211"/>
      <c r="B32" s="1212"/>
      <c r="C32" s="1377" t="s">
        <v>601</v>
      </c>
      <c r="D32" s="1221"/>
      <c r="E32" s="1372">
        <v>650.29425907752704</v>
      </c>
      <c r="F32" s="1372">
        <v>779.02629048086408</v>
      </c>
      <c r="G32" s="1373">
        <v>1019</v>
      </c>
      <c r="H32" s="1380" t="s">
        <v>602</v>
      </c>
      <c r="I32" s="1215"/>
      <c r="J32" s="1215"/>
      <c r="K32" s="1368">
        <v>668.82930814418194</v>
      </c>
      <c r="L32" s="1368">
        <v>781.939626095893</v>
      </c>
      <c r="M32" s="1369">
        <v>78817</v>
      </c>
      <c r="N32" s="1213"/>
      <c r="O32" s="1381"/>
    </row>
    <row r="33" spans="1:15" s="1214" customFormat="1" ht="11.25" customHeight="1" x14ac:dyDescent="0.2">
      <c r="A33" s="1211"/>
      <c r="B33" s="1212"/>
      <c r="C33" s="1377" t="s">
        <v>603</v>
      </c>
      <c r="D33" s="1221"/>
      <c r="E33" s="1372">
        <v>679.58643581081105</v>
      </c>
      <c r="F33" s="1372">
        <v>797.68586148648603</v>
      </c>
      <c r="G33" s="1373">
        <v>1184</v>
      </c>
      <c r="H33" s="1370" t="s">
        <v>604</v>
      </c>
      <c r="I33" s="1215"/>
      <c r="J33" s="1215"/>
      <c r="K33" s="1372">
        <v>662.48464518937703</v>
      </c>
      <c r="L33" s="1372">
        <v>756.50418807139704</v>
      </c>
      <c r="M33" s="1373">
        <v>2297</v>
      </c>
      <c r="N33" s="1213"/>
      <c r="O33" s="1381"/>
    </row>
    <row r="34" spans="1:15" s="1214" customFormat="1" ht="11.25" customHeight="1" x14ac:dyDescent="0.2">
      <c r="A34" s="1211"/>
      <c r="B34" s="1212"/>
      <c r="C34" s="1377" t="s">
        <v>605</v>
      </c>
      <c r="D34" s="1221"/>
      <c r="E34" s="1372">
        <v>668.25713189448402</v>
      </c>
      <c r="F34" s="1372">
        <v>797.98007354116703</v>
      </c>
      <c r="G34" s="1373">
        <v>6255</v>
      </c>
      <c r="H34" s="1370" t="s">
        <v>606</v>
      </c>
      <c r="I34" s="1215"/>
      <c r="J34" s="1215"/>
      <c r="K34" s="1372">
        <v>607.624124929657</v>
      </c>
      <c r="L34" s="1372">
        <v>702.17245920089999</v>
      </c>
      <c r="M34" s="1373">
        <v>1777</v>
      </c>
      <c r="N34" s="1213"/>
      <c r="O34" s="1381"/>
    </row>
    <row r="35" spans="1:15" s="1214" customFormat="1" ht="11.25" customHeight="1" x14ac:dyDescent="0.2">
      <c r="A35" s="1211"/>
      <c r="B35" s="1212"/>
      <c r="C35" s="1377" t="s">
        <v>607</v>
      </c>
      <c r="D35" s="1221"/>
      <c r="E35" s="1372">
        <v>677.43596345515004</v>
      </c>
      <c r="F35" s="1372">
        <v>824.3878405315611</v>
      </c>
      <c r="G35" s="1373">
        <v>3010</v>
      </c>
      <c r="H35" s="1370" t="s">
        <v>608</v>
      </c>
      <c r="I35" s="1215"/>
      <c r="J35" s="1215"/>
      <c r="K35" s="1372">
        <v>712.27477610030701</v>
      </c>
      <c r="L35" s="1372">
        <v>842.23438075742115</v>
      </c>
      <c r="M35" s="1373">
        <v>7816</v>
      </c>
      <c r="N35" s="1213"/>
      <c r="O35" s="1381"/>
    </row>
    <row r="36" spans="1:15" s="1214" customFormat="1" ht="11.25" customHeight="1" x14ac:dyDescent="0.2">
      <c r="A36" s="1211"/>
      <c r="B36" s="1212"/>
      <c r="C36" s="1377" t="s">
        <v>65</v>
      </c>
      <c r="D36" s="1221"/>
      <c r="E36" s="1372">
        <v>800.23527359701313</v>
      </c>
      <c r="F36" s="1372">
        <v>984.24112705635309</v>
      </c>
      <c r="G36" s="1373">
        <v>17142</v>
      </c>
      <c r="H36" s="1370" t="s">
        <v>609</v>
      </c>
      <c r="I36" s="1215"/>
      <c r="J36" s="1215"/>
      <c r="K36" s="1372">
        <v>631.75217217787906</v>
      </c>
      <c r="L36" s="1372">
        <v>736.62904789053607</v>
      </c>
      <c r="M36" s="1373">
        <v>1754</v>
      </c>
      <c r="N36" s="1213"/>
      <c r="O36" s="1381"/>
    </row>
    <row r="37" spans="1:15" s="1214" customFormat="1" ht="11.25" customHeight="1" x14ac:dyDescent="0.2">
      <c r="A37" s="1211"/>
      <c r="B37" s="1212"/>
      <c r="C37" s="1377" t="s">
        <v>610</v>
      </c>
      <c r="D37" s="1221"/>
      <c r="E37" s="1372">
        <v>807.45425321100902</v>
      </c>
      <c r="F37" s="1372">
        <v>1003.18902018349</v>
      </c>
      <c r="G37" s="1373">
        <v>2725</v>
      </c>
      <c r="H37" s="1370" t="s">
        <v>611</v>
      </c>
      <c r="I37" s="1215"/>
      <c r="J37" s="1215"/>
      <c r="K37" s="1372">
        <v>667.13002129812003</v>
      </c>
      <c r="L37" s="1372">
        <v>763.47816569937709</v>
      </c>
      <c r="M37" s="1373">
        <v>18781</v>
      </c>
      <c r="N37" s="1213"/>
      <c r="O37" s="1381"/>
    </row>
    <row r="38" spans="1:15" s="1214" customFormat="1" ht="11.25" customHeight="1" x14ac:dyDescent="0.2">
      <c r="A38" s="1211"/>
      <c r="B38" s="1212"/>
      <c r="C38" s="1382" t="s">
        <v>612</v>
      </c>
      <c r="D38" s="1221"/>
      <c r="E38" s="1368">
        <v>761.40994855979102</v>
      </c>
      <c r="F38" s="1368">
        <v>899.92732394530105</v>
      </c>
      <c r="G38" s="1369">
        <v>85925</v>
      </c>
      <c r="H38" s="1370" t="s">
        <v>613</v>
      </c>
      <c r="I38" s="1215"/>
      <c r="J38" s="1215"/>
      <c r="K38" s="1372">
        <v>619.15099008856998</v>
      </c>
      <c r="L38" s="1372">
        <v>714.75611450864608</v>
      </c>
      <c r="M38" s="1373">
        <v>9484</v>
      </c>
      <c r="N38" s="1213"/>
      <c r="O38" s="1381"/>
    </row>
    <row r="39" spans="1:15" s="1214" customFormat="1" ht="11.25" customHeight="1" x14ac:dyDescent="0.2">
      <c r="A39" s="1211"/>
      <c r="B39" s="1212"/>
      <c r="C39" s="1377" t="s">
        <v>614</v>
      </c>
      <c r="D39" s="1221"/>
      <c r="E39" s="1372">
        <v>651.107417190776</v>
      </c>
      <c r="F39" s="1372">
        <v>819.79763522012604</v>
      </c>
      <c r="G39" s="1373">
        <v>2385</v>
      </c>
      <c r="H39" s="1370" t="s">
        <v>615</v>
      </c>
      <c r="I39" s="1215"/>
      <c r="J39" s="1215"/>
      <c r="K39" s="1372">
        <v>684.82539646525015</v>
      </c>
      <c r="L39" s="1372">
        <v>820.28525435872905</v>
      </c>
      <c r="M39" s="1373">
        <v>8374</v>
      </c>
      <c r="N39" s="1213"/>
      <c r="O39" s="1381"/>
    </row>
    <row r="40" spans="1:15" s="1214" customFormat="1" ht="11.25" customHeight="1" x14ac:dyDescent="0.2">
      <c r="A40" s="1211"/>
      <c r="B40" s="1212"/>
      <c r="C40" s="1377" t="s">
        <v>616</v>
      </c>
      <c r="D40" s="1221"/>
      <c r="E40" s="1372">
        <v>697.968393227246</v>
      </c>
      <c r="F40" s="1372">
        <v>821.81562300207304</v>
      </c>
      <c r="G40" s="1373">
        <v>28467</v>
      </c>
      <c r="H40" s="1370" t="s">
        <v>617</v>
      </c>
      <c r="I40" s="1215"/>
      <c r="J40" s="1215"/>
      <c r="K40" s="1372">
        <v>637.45820567168505</v>
      </c>
      <c r="L40" s="1372">
        <v>753.74527262096206</v>
      </c>
      <c r="M40" s="1373">
        <v>13682</v>
      </c>
      <c r="N40" s="1213"/>
      <c r="O40" s="1381"/>
    </row>
    <row r="41" spans="1:15" s="1214" customFormat="1" ht="11.25" customHeight="1" x14ac:dyDescent="0.2">
      <c r="A41" s="1211"/>
      <c r="B41" s="1212"/>
      <c r="C41" s="1377" t="s">
        <v>64</v>
      </c>
      <c r="D41" s="1221"/>
      <c r="E41" s="1372">
        <v>831.64192430614014</v>
      </c>
      <c r="F41" s="1372">
        <v>984.38411582362107</v>
      </c>
      <c r="G41" s="1373">
        <v>41615</v>
      </c>
      <c r="H41" s="1370" t="s">
        <v>618</v>
      </c>
      <c r="I41" s="1215"/>
      <c r="J41" s="1215"/>
      <c r="K41" s="1372">
        <v>721.06565302144202</v>
      </c>
      <c r="L41" s="1372">
        <v>851.64386900584805</v>
      </c>
      <c r="M41" s="1373">
        <v>12825</v>
      </c>
      <c r="N41" s="1213"/>
      <c r="O41" s="1381"/>
    </row>
    <row r="42" spans="1:15" s="1214" customFormat="1" ht="11.25" customHeight="1" x14ac:dyDescent="0.2">
      <c r="A42" s="1211"/>
      <c r="B42" s="1212"/>
      <c r="C42" s="1377" t="s">
        <v>619</v>
      </c>
      <c r="D42" s="1221"/>
      <c r="E42" s="1372">
        <v>710.947813111546</v>
      </c>
      <c r="F42" s="1372">
        <v>831.44427103718203</v>
      </c>
      <c r="G42" s="1373">
        <v>6132</v>
      </c>
      <c r="H42" s="1370" t="s">
        <v>620</v>
      </c>
      <c r="I42" s="1215"/>
      <c r="J42" s="1215"/>
      <c r="K42" s="1372">
        <v>659.62639652677308</v>
      </c>
      <c r="L42" s="1372">
        <v>766.86413169319803</v>
      </c>
      <c r="M42" s="1373">
        <v>1382</v>
      </c>
      <c r="N42" s="1213"/>
      <c r="O42" s="1381"/>
    </row>
    <row r="43" spans="1:15" s="1214" customFormat="1" ht="11.25" customHeight="1" x14ac:dyDescent="0.2">
      <c r="A43" s="1211"/>
      <c r="B43" s="1212"/>
      <c r="C43" s="1377" t="s">
        <v>621</v>
      </c>
      <c r="D43" s="1221"/>
      <c r="E43" s="1372">
        <v>727.5850309023491</v>
      </c>
      <c r="F43" s="1372">
        <v>859.6741656365881</v>
      </c>
      <c r="G43" s="1373">
        <v>809</v>
      </c>
      <c r="H43" s="1370" t="s">
        <v>622</v>
      </c>
      <c r="I43" s="1215"/>
      <c r="J43" s="1215"/>
      <c r="K43" s="1372">
        <v>653.19795348837204</v>
      </c>
      <c r="L43" s="1372">
        <v>756.82612403100802</v>
      </c>
      <c r="M43" s="1373">
        <v>645</v>
      </c>
      <c r="N43" s="1213"/>
      <c r="O43" s="1381"/>
    </row>
    <row r="44" spans="1:15" s="1214" customFormat="1" ht="11.25" customHeight="1" x14ac:dyDescent="0.2">
      <c r="A44" s="1211"/>
      <c r="B44" s="1212"/>
      <c r="C44" s="1377" t="s">
        <v>623</v>
      </c>
      <c r="D44" s="1221"/>
      <c r="E44" s="1372">
        <v>682.10302746662614</v>
      </c>
      <c r="F44" s="1372">
        <v>800.57924812030103</v>
      </c>
      <c r="G44" s="1373">
        <v>6517</v>
      </c>
      <c r="H44" s="1380" t="s">
        <v>624</v>
      </c>
      <c r="I44" s="1215"/>
      <c r="J44" s="1215"/>
      <c r="K44" s="1368">
        <v>747.61550153361497</v>
      </c>
      <c r="L44" s="1368">
        <v>887.02810785045199</v>
      </c>
      <c r="M44" s="1369">
        <v>24126</v>
      </c>
      <c r="N44" s="1213"/>
      <c r="O44" s="1381"/>
    </row>
    <row r="45" spans="1:15" s="1214" customFormat="1" ht="11.25" customHeight="1" x14ac:dyDescent="0.2">
      <c r="A45" s="1211"/>
      <c r="B45" s="1212"/>
      <c r="C45" s="1382" t="s">
        <v>625</v>
      </c>
      <c r="D45" s="1221"/>
      <c r="E45" s="1368">
        <v>730.34139081064404</v>
      </c>
      <c r="F45" s="1368">
        <v>866.16897624743206</v>
      </c>
      <c r="G45" s="1369">
        <v>100747</v>
      </c>
      <c r="H45" s="1370" t="s">
        <v>626</v>
      </c>
      <c r="I45" s="1215"/>
      <c r="J45" s="1215"/>
      <c r="K45" s="1372">
        <v>635.97148496240607</v>
      </c>
      <c r="L45" s="1372">
        <v>736.4504135338351</v>
      </c>
      <c r="M45" s="1373">
        <v>532</v>
      </c>
      <c r="N45" s="1213"/>
      <c r="O45" s="1381"/>
    </row>
    <row r="46" spans="1:15" s="1214" customFormat="1" ht="11.25" customHeight="1" x14ac:dyDescent="0.2">
      <c r="A46" s="1211"/>
      <c r="B46" s="1212"/>
      <c r="C46" s="1377" t="s">
        <v>627</v>
      </c>
      <c r="D46" s="1221"/>
      <c r="E46" s="1372">
        <v>631.05365203761812</v>
      </c>
      <c r="F46" s="1372">
        <v>730.70628004179707</v>
      </c>
      <c r="G46" s="1373">
        <v>1914</v>
      </c>
      <c r="H46" s="1370" t="s">
        <v>628</v>
      </c>
      <c r="I46" s="1215"/>
      <c r="J46" s="1215"/>
      <c r="K46" s="1372">
        <v>673.18816326530612</v>
      </c>
      <c r="L46" s="1372">
        <v>766.37676020408207</v>
      </c>
      <c r="M46" s="1373">
        <v>392</v>
      </c>
      <c r="N46" s="1213"/>
      <c r="O46" s="1381"/>
    </row>
    <row r="47" spans="1:15" s="1214" customFormat="1" ht="11.25" customHeight="1" x14ac:dyDescent="0.2">
      <c r="A47" s="1211"/>
      <c r="B47" s="1212"/>
      <c r="C47" s="1377" t="s">
        <v>629</v>
      </c>
      <c r="D47" s="1221"/>
      <c r="E47" s="1372">
        <v>646.25718718607004</v>
      </c>
      <c r="F47" s="1372">
        <v>747.21721509097006</v>
      </c>
      <c r="G47" s="1373">
        <v>8959</v>
      </c>
      <c r="H47" s="1370" t="s">
        <v>630</v>
      </c>
      <c r="I47" s="1215"/>
      <c r="J47" s="1215"/>
      <c r="K47" s="1372">
        <v>725.6514805520701</v>
      </c>
      <c r="L47" s="1372">
        <v>835.60588456712708</v>
      </c>
      <c r="M47" s="1373">
        <v>797</v>
      </c>
      <c r="N47" s="1213"/>
      <c r="O47" s="1381"/>
    </row>
    <row r="48" spans="1:15" s="1214" customFormat="1" ht="11.25" customHeight="1" x14ac:dyDescent="0.2">
      <c r="A48" s="1211"/>
      <c r="B48" s="1212"/>
      <c r="C48" s="1377" t="s">
        <v>631</v>
      </c>
      <c r="D48" s="1221"/>
      <c r="E48" s="1372">
        <v>728.31333555688502</v>
      </c>
      <c r="F48" s="1372">
        <v>856.27178244468007</v>
      </c>
      <c r="G48" s="1373">
        <v>43474</v>
      </c>
      <c r="H48" s="1370" t="s">
        <v>632</v>
      </c>
      <c r="I48" s="1215"/>
      <c r="J48" s="1215"/>
      <c r="K48" s="1372">
        <v>728.77914992272008</v>
      </c>
      <c r="L48" s="1372">
        <v>848.31778979907313</v>
      </c>
      <c r="M48" s="1373">
        <v>647</v>
      </c>
      <c r="N48" s="1213"/>
      <c r="O48" s="1381"/>
    </row>
    <row r="49" spans="1:15" s="1214" customFormat="1" ht="11.25" customHeight="1" x14ac:dyDescent="0.2">
      <c r="A49" s="1211"/>
      <c r="B49" s="1212"/>
      <c r="C49" s="1377" t="s">
        <v>633</v>
      </c>
      <c r="D49" s="1221"/>
      <c r="E49" s="1372">
        <v>649.73138394251805</v>
      </c>
      <c r="F49" s="1372">
        <v>755.32314901593304</v>
      </c>
      <c r="G49" s="1373">
        <v>3201</v>
      </c>
      <c r="H49" s="1370" t="s">
        <v>634</v>
      </c>
      <c r="I49" s="1215"/>
      <c r="J49" s="1215"/>
      <c r="K49" s="1372">
        <v>742.44811125485103</v>
      </c>
      <c r="L49" s="1372">
        <v>913.57291720569197</v>
      </c>
      <c r="M49" s="1373">
        <v>1546</v>
      </c>
      <c r="N49" s="1213"/>
      <c r="O49" s="1381"/>
    </row>
    <row r="50" spans="1:15" s="1214" customFormat="1" ht="11.25" customHeight="1" x14ac:dyDescent="0.2">
      <c r="A50" s="1211"/>
      <c r="B50" s="1212"/>
      <c r="C50" s="1377" t="s">
        <v>635</v>
      </c>
      <c r="D50" s="1221"/>
      <c r="E50" s="1372">
        <v>701.60393890675209</v>
      </c>
      <c r="F50" s="1372">
        <v>858.48733118971097</v>
      </c>
      <c r="G50" s="1373">
        <v>1244</v>
      </c>
      <c r="H50" s="1370" t="s">
        <v>636</v>
      </c>
      <c r="I50" s="1215"/>
      <c r="J50" s="1215"/>
      <c r="K50" s="1372">
        <v>661.98162878787912</v>
      </c>
      <c r="L50" s="1372">
        <v>770.56575757575797</v>
      </c>
      <c r="M50" s="1373">
        <v>264</v>
      </c>
      <c r="N50" s="1213"/>
      <c r="O50" s="1381"/>
    </row>
    <row r="51" spans="1:15" s="1214" customFormat="1" ht="11.25" customHeight="1" x14ac:dyDescent="0.2">
      <c r="A51" s="1211"/>
      <c r="B51" s="1212"/>
      <c r="C51" s="1377" t="s">
        <v>637</v>
      </c>
      <c r="D51" s="1221"/>
      <c r="E51" s="1372">
        <v>784.78386194660402</v>
      </c>
      <c r="F51" s="1372">
        <v>947.15450095753113</v>
      </c>
      <c r="G51" s="1373">
        <v>35508</v>
      </c>
      <c r="H51" s="1370" t="s">
        <v>638</v>
      </c>
      <c r="I51" s="1215"/>
      <c r="J51" s="1215"/>
      <c r="K51" s="1372">
        <v>665.20862831858403</v>
      </c>
      <c r="L51" s="1372">
        <v>792.42347345132703</v>
      </c>
      <c r="M51" s="1373">
        <v>452</v>
      </c>
      <c r="N51" s="1213"/>
      <c r="O51" s="1381"/>
    </row>
    <row r="52" spans="1:15" s="1214" customFormat="1" ht="11.25" customHeight="1" x14ac:dyDescent="0.2">
      <c r="A52" s="1215"/>
      <c r="B52" s="1216"/>
      <c r="C52" s="1377" t="s">
        <v>639</v>
      </c>
      <c r="D52" s="1221"/>
      <c r="E52" s="1372">
        <v>637.687450814111</v>
      </c>
      <c r="F52" s="1372">
        <v>751.51276797828996</v>
      </c>
      <c r="G52" s="1373">
        <v>5896</v>
      </c>
      <c r="H52" s="1370" t="s">
        <v>640</v>
      </c>
      <c r="I52" s="1215"/>
      <c r="J52" s="1215"/>
      <c r="K52" s="1372">
        <v>803.16919154800212</v>
      </c>
      <c r="L52" s="1372">
        <v>998.81936610013804</v>
      </c>
      <c r="M52" s="1373">
        <v>2177</v>
      </c>
      <c r="N52" s="1213"/>
      <c r="O52" s="1381"/>
    </row>
    <row r="53" spans="1:15" s="1214" customFormat="1" ht="11.25" customHeight="1" x14ac:dyDescent="0.2">
      <c r="A53" s="1215"/>
      <c r="B53" s="1216"/>
      <c r="C53" s="1377" t="s">
        <v>641</v>
      </c>
      <c r="D53" s="1221"/>
      <c r="E53" s="1372">
        <v>618.61938294010906</v>
      </c>
      <c r="F53" s="1372">
        <v>720.95569872958299</v>
      </c>
      <c r="G53" s="1373">
        <v>551</v>
      </c>
      <c r="H53" s="1370" t="s">
        <v>642</v>
      </c>
      <c r="I53" s="1215"/>
      <c r="J53" s="1215"/>
      <c r="K53" s="1372">
        <v>845.12446060606101</v>
      </c>
      <c r="L53" s="1372">
        <v>956.65334545454505</v>
      </c>
      <c r="M53" s="1373">
        <v>825</v>
      </c>
      <c r="N53" s="1213"/>
      <c r="O53" s="1381"/>
    </row>
    <row r="54" spans="1:15" s="1214" customFormat="1" ht="11.25" customHeight="1" x14ac:dyDescent="0.2">
      <c r="A54" s="1215"/>
      <c r="B54" s="1216"/>
      <c r="C54" s="1584" t="s">
        <v>643</v>
      </c>
      <c r="D54" s="1584"/>
      <c r="E54" s="1368">
        <v>909.43849137782104</v>
      </c>
      <c r="F54" s="1368">
        <v>1084.72593884618</v>
      </c>
      <c r="G54" s="1369">
        <v>376297</v>
      </c>
      <c r="H54" s="1370" t="s">
        <v>644</v>
      </c>
      <c r="I54" s="1215"/>
      <c r="J54" s="1215"/>
      <c r="K54" s="1372">
        <v>687.038598574822</v>
      </c>
      <c r="L54" s="1372">
        <v>803.46394299287408</v>
      </c>
      <c r="M54" s="1373">
        <v>421</v>
      </c>
      <c r="N54" s="1213"/>
      <c r="O54" s="1381"/>
    </row>
    <row r="55" spans="1:15" s="1214" customFormat="1" ht="11.25" customHeight="1" x14ac:dyDescent="0.2">
      <c r="A55" s="1215"/>
      <c r="B55" s="1216"/>
      <c r="C55" s="1377" t="s">
        <v>645</v>
      </c>
      <c r="D55" s="1221"/>
      <c r="E55" s="1372">
        <v>689.10161100721302</v>
      </c>
      <c r="F55" s="1372">
        <v>788.22096179535106</v>
      </c>
      <c r="G55" s="1373">
        <v>3743</v>
      </c>
      <c r="H55" s="1370" t="s">
        <v>67</v>
      </c>
      <c r="I55" s="1215"/>
      <c r="J55" s="1215"/>
      <c r="K55" s="1372">
        <v>803.21915127751106</v>
      </c>
      <c r="L55" s="1372">
        <v>982.56012395648906</v>
      </c>
      <c r="M55" s="1373">
        <v>7906</v>
      </c>
      <c r="N55" s="1213"/>
      <c r="O55" s="1381"/>
    </row>
    <row r="56" spans="1:15" s="1214" customFormat="1" ht="11.25" customHeight="1" x14ac:dyDescent="0.2">
      <c r="A56" s="1215"/>
      <c r="B56" s="1216"/>
      <c r="C56" s="1377" t="s">
        <v>646</v>
      </c>
      <c r="D56" s="1221"/>
      <c r="E56" s="1372">
        <v>766.79782619974105</v>
      </c>
      <c r="F56" s="1372">
        <v>896.29497016861205</v>
      </c>
      <c r="G56" s="1373">
        <v>3855</v>
      </c>
      <c r="H56" s="1370" t="s">
        <v>647</v>
      </c>
      <c r="I56" s="1215"/>
      <c r="J56" s="1215"/>
      <c r="K56" s="1372">
        <v>699.29530844155795</v>
      </c>
      <c r="L56" s="1372">
        <v>779.85629870129912</v>
      </c>
      <c r="M56" s="1373">
        <v>616</v>
      </c>
      <c r="N56" s="1213"/>
      <c r="O56" s="1381"/>
    </row>
    <row r="57" spans="1:15" s="1214" customFormat="1" ht="11.25" customHeight="1" x14ac:dyDescent="0.2">
      <c r="A57" s="1215"/>
      <c r="B57" s="1216"/>
      <c r="C57" s="1377" t="s">
        <v>648</v>
      </c>
      <c r="D57" s="1221"/>
      <c r="E57" s="1372">
        <v>828.70108467983198</v>
      </c>
      <c r="F57" s="1372">
        <v>977.381341262717</v>
      </c>
      <c r="G57" s="1373">
        <v>26736</v>
      </c>
      <c r="H57" s="1370" t="s">
        <v>649</v>
      </c>
      <c r="I57" s="1215"/>
      <c r="J57" s="1215"/>
      <c r="K57" s="1372">
        <v>722.59492283950601</v>
      </c>
      <c r="L57" s="1372">
        <v>822.38695987654307</v>
      </c>
      <c r="M57" s="1373">
        <v>3240</v>
      </c>
      <c r="N57" s="1213"/>
      <c r="O57" s="1381"/>
    </row>
    <row r="58" spans="1:15" s="1214" customFormat="1" ht="11.25" customHeight="1" x14ac:dyDescent="0.2">
      <c r="A58" s="1215"/>
      <c r="B58" s="1216"/>
      <c r="C58" s="1377" t="s">
        <v>650</v>
      </c>
      <c r="D58" s="1221"/>
      <c r="E58" s="1372">
        <v>837.98282228233904</v>
      </c>
      <c r="F58" s="1372">
        <v>981.02238557941814</v>
      </c>
      <c r="G58" s="1373">
        <v>18113</v>
      </c>
      <c r="H58" s="1370" t="s">
        <v>651</v>
      </c>
      <c r="I58" s="1215"/>
      <c r="J58" s="1215"/>
      <c r="K58" s="1372">
        <v>644.74709946848907</v>
      </c>
      <c r="L58" s="1372">
        <v>733.65558086560407</v>
      </c>
      <c r="M58" s="1373">
        <v>1317</v>
      </c>
      <c r="N58" s="1213"/>
      <c r="O58" s="1381"/>
    </row>
    <row r="59" spans="1:15" s="1214" customFormat="1" ht="11.25" customHeight="1" x14ac:dyDescent="0.2">
      <c r="A59" s="1215"/>
      <c r="B59" s="1216"/>
      <c r="C59" s="1377" t="s">
        <v>652</v>
      </c>
      <c r="D59" s="1221"/>
      <c r="E59" s="1372">
        <v>822.57338187372704</v>
      </c>
      <c r="F59" s="1372">
        <v>963.54424134419605</v>
      </c>
      <c r="G59" s="1373">
        <v>9820</v>
      </c>
      <c r="H59" s="1370" t="s">
        <v>653</v>
      </c>
      <c r="I59" s="1215"/>
      <c r="J59" s="1215"/>
      <c r="K59" s="1372">
        <v>675.55114942528701</v>
      </c>
      <c r="L59" s="1372">
        <v>763.10295019157115</v>
      </c>
      <c r="M59" s="1373">
        <v>261</v>
      </c>
      <c r="N59" s="1213"/>
      <c r="O59" s="1381"/>
    </row>
    <row r="60" spans="1:15" s="1214" customFormat="1" ht="11.25" customHeight="1" x14ac:dyDescent="0.2">
      <c r="A60" s="1215"/>
      <c r="B60" s="1216"/>
      <c r="C60" s="1377" t="s">
        <v>654</v>
      </c>
      <c r="D60" s="1221"/>
      <c r="E60" s="1372">
        <v>890.53144851063803</v>
      </c>
      <c r="F60" s="1372">
        <v>1038.0494825531903</v>
      </c>
      <c r="G60" s="1373">
        <v>5875</v>
      </c>
      <c r="H60" s="1370" t="s">
        <v>655</v>
      </c>
      <c r="I60" s="1215"/>
      <c r="J60" s="1215"/>
      <c r="K60" s="1372">
        <v>740.75430471584002</v>
      </c>
      <c r="L60" s="1372">
        <v>840.92941958887502</v>
      </c>
      <c r="M60" s="1373">
        <v>827</v>
      </c>
      <c r="N60" s="1213"/>
      <c r="O60" s="1381"/>
    </row>
    <row r="61" spans="1:15" s="1214" customFormat="1" ht="11.25" customHeight="1" x14ac:dyDescent="0.2">
      <c r="A61" s="1215"/>
      <c r="B61" s="1216"/>
      <c r="C61" s="1377" t="s">
        <v>656</v>
      </c>
      <c r="D61" s="1221"/>
      <c r="E61" s="1372">
        <v>760.63474612265907</v>
      </c>
      <c r="F61" s="1372">
        <v>902.11375699851999</v>
      </c>
      <c r="G61" s="1373">
        <v>15539</v>
      </c>
      <c r="H61" s="1370" t="s">
        <v>657</v>
      </c>
      <c r="I61" s="1215"/>
      <c r="J61" s="1215"/>
      <c r="K61" s="1372">
        <v>627.89126112759607</v>
      </c>
      <c r="L61" s="1372">
        <v>703.07933234421398</v>
      </c>
      <c r="M61" s="1373">
        <v>674</v>
      </c>
      <c r="N61" s="1213"/>
      <c r="O61" s="1381"/>
    </row>
    <row r="62" spans="1:15" s="1214" customFormat="1" ht="11.25" customHeight="1" x14ac:dyDescent="0.2">
      <c r="A62" s="1215"/>
      <c r="B62" s="1216"/>
      <c r="C62" s="1377" t="s">
        <v>658</v>
      </c>
      <c r="D62" s="1221"/>
      <c r="E62" s="1372">
        <v>982.87132252445406</v>
      </c>
      <c r="F62" s="1372">
        <v>1179.8413434275801</v>
      </c>
      <c r="G62" s="1373">
        <v>37315</v>
      </c>
      <c r="H62" s="1370" t="s">
        <v>659</v>
      </c>
      <c r="I62" s="1215"/>
      <c r="J62" s="1215"/>
      <c r="K62" s="1372">
        <v>727.88389908256909</v>
      </c>
      <c r="L62" s="1372">
        <v>853.46327981651405</v>
      </c>
      <c r="M62" s="1373">
        <v>436</v>
      </c>
      <c r="N62" s="1213"/>
      <c r="O62" s="1381"/>
    </row>
    <row r="63" spans="1:15" s="1214" customFormat="1" ht="11.25" customHeight="1" x14ac:dyDescent="0.2">
      <c r="A63" s="1215"/>
      <c r="B63" s="1216"/>
      <c r="C63" s="1377" t="s">
        <v>660</v>
      </c>
      <c r="D63" s="1221"/>
      <c r="E63" s="1372">
        <v>965.86605577961609</v>
      </c>
      <c r="F63" s="1372">
        <v>1142.6896812267903</v>
      </c>
      <c r="G63" s="1373">
        <v>43887</v>
      </c>
      <c r="H63" s="1370" t="s">
        <v>661</v>
      </c>
      <c r="I63" s="1383"/>
      <c r="J63" s="1383"/>
      <c r="K63" s="1372">
        <v>660.56962311557811</v>
      </c>
      <c r="L63" s="1372">
        <v>750.75351758794011</v>
      </c>
      <c r="M63" s="1373">
        <v>796</v>
      </c>
      <c r="N63" s="1213"/>
      <c r="O63" s="1381"/>
    </row>
    <row r="64" spans="1:15" s="1214" customFormat="1" ht="11.25" customHeight="1" x14ac:dyDescent="0.2">
      <c r="A64" s="1215"/>
      <c r="B64" s="1216"/>
      <c r="C64" s="1377" t="s">
        <v>662</v>
      </c>
      <c r="D64" s="1221"/>
      <c r="E64" s="1372">
        <v>683.69722820694506</v>
      </c>
      <c r="F64" s="1372">
        <v>805.5558653437281</v>
      </c>
      <c r="G64" s="1373">
        <v>14110</v>
      </c>
      <c r="H64" s="1380" t="s">
        <v>663</v>
      </c>
      <c r="I64" s="1384"/>
      <c r="J64" s="1384"/>
      <c r="K64" s="1368">
        <v>711.03804301548905</v>
      </c>
      <c r="L64" s="1368">
        <v>845.12911620054297</v>
      </c>
      <c r="M64" s="1369">
        <v>13623</v>
      </c>
      <c r="N64" s="1213"/>
      <c r="O64" s="1381"/>
    </row>
    <row r="65" spans="1:15" s="1214" customFormat="1" ht="11.25" customHeight="1" x14ac:dyDescent="0.2">
      <c r="A65" s="1215"/>
      <c r="B65" s="1216"/>
      <c r="C65" s="1377" t="s">
        <v>63</v>
      </c>
      <c r="D65" s="1221"/>
      <c r="E65" s="1372">
        <v>1084.5028574107901</v>
      </c>
      <c r="F65" s="1372">
        <v>1318.34072607493</v>
      </c>
      <c r="G65" s="1373">
        <v>85308</v>
      </c>
      <c r="H65" s="1370" t="s">
        <v>664</v>
      </c>
      <c r="I65" s="1217"/>
      <c r="J65" s="1217"/>
      <c r="K65" s="1372">
        <v>640.67150895140708</v>
      </c>
      <c r="L65" s="1372">
        <v>744.87207161125309</v>
      </c>
      <c r="M65" s="1373">
        <v>391</v>
      </c>
      <c r="N65" s="1213"/>
      <c r="O65" s="1381"/>
    </row>
    <row r="66" spans="1:15" s="1214" customFormat="1" ht="11.25" customHeight="1" x14ac:dyDescent="0.2">
      <c r="A66" s="1215"/>
      <c r="B66" s="1216"/>
      <c r="C66" s="1377" t="s">
        <v>665</v>
      </c>
      <c r="D66" s="1221"/>
      <c r="E66" s="1372">
        <v>747.13773114010201</v>
      </c>
      <c r="F66" s="1372">
        <v>875.94240593685004</v>
      </c>
      <c r="G66" s="1373">
        <v>10578</v>
      </c>
      <c r="H66" s="1370" t="s">
        <v>66</v>
      </c>
      <c r="I66" s="1217"/>
      <c r="J66" s="1217"/>
      <c r="K66" s="1372">
        <v>754.93541749109602</v>
      </c>
      <c r="L66" s="1372">
        <v>901.35284131381104</v>
      </c>
      <c r="M66" s="1373">
        <v>5054</v>
      </c>
      <c r="N66" s="1213"/>
      <c r="O66" s="1381"/>
    </row>
    <row r="67" spans="1:15" s="1214" customFormat="1" ht="11.25" customHeight="1" x14ac:dyDescent="0.2">
      <c r="A67" s="1215"/>
      <c r="B67" s="1216"/>
      <c r="C67" s="1377" t="s">
        <v>666</v>
      </c>
      <c r="D67" s="1221"/>
      <c r="E67" s="1372">
        <v>739.1334502402201</v>
      </c>
      <c r="F67" s="1372">
        <v>869.83791557995903</v>
      </c>
      <c r="G67" s="1373">
        <v>14570</v>
      </c>
      <c r="H67" s="1370" t="s">
        <v>667</v>
      </c>
      <c r="I67" s="1217"/>
      <c r="J67" s="1217"/>
      <c r="K67" s="1372">
        <v>676.58755716004794</v>
      </c>
      <c r="L67" s="1372">
        <v>794.41472924187701</v>
      </c>
      <c r="M67" s="1373">
        <v>1662</v>
      </c>
      <c r="N67" s="1213"/>
      <c r="O67" s="1381"/>
    </row>
    <row r="68" spans="1:15" s="1214" customFormat="1" ht="11.25" customHeight="1" x14ac:dyDescent="0.2">
      <c r="A68" s="1215"/>
      <c r="B68" s="1216"/>
      <c r="C68" s="1377" t="s">
        <v>668</v>
      </c>
      <c r="D68" s="1221"/>
      <c r="E68" s="1372">
        <v>774.10759015351107</v>
      </c>
      <c r="F68" s="1372">
        <v>950.62717049686603</v>
      </c>
      <c r="G68" s="1373">
        <v>11009</v>
      </c>
      <c r="H68" s="1370" t="s">
        <v>669</v>
      </c>
      <c r="I68" s="1385"/>
      <c r="J68" s="1385"/>
      <c r="K68" s="1372">
        <v>685.19547380156109</v>
      </c>
      <c r="L68" s="1372">
        <v>819.94282051282107</v>
      </c>
      <c r="M68" s="1373">
        <v>897</v>
      </c>
      <c r="N68" s="1213"/>
      <c r="O68" s="1381"/>
    </row>
    <row r="69" spans="1:15" s="1214" customFormat="1" ht="11.25" customHeight="1" x14ac:dyDescent="0.2">
      <c r="A69" s="1215"/>
      <c r="B69" s="1216"/>
      <c r="C69" s="1377" t="s">
        <v>670</v>
      </c>
      <c r="D69" s="1221"/>
      <c r="E69" s="1372">
        <v>845.32588494310107</v>
      </c>
      <c r="F69" s="1372">
        <v>995.58898438840311</v>
      </c>
      <c r="G69" s="1373">
        <v>17487</v>
      </c>
      <c r="H69" s="1370" t="s">
        <v>671</v>
      </c>
      <c r="I69" s="1385"/>
      <c r="J69" s="1385"/>
      <c r="K69" s="1372">
        <v>721.66932707861497</v>
      </c>
      <c r="L69" s="1372">
        <v>855.16598835328409</v>
      </c>
      <c r="M69" s="1373">
        <v>3091</v>
      </c>
      <c r="N69" s="1213"/>
      <c r="O69" s="1381"/>
    </row>
    <row r="70" spans="1:15" s="1214" customFormat="1" ht="11.25" customHeight="1" x14ac:dyDescent="0.2">
      <c r="A70" s="1215"/>
      <c r="B70" s="1216"/>
      <c r="C70" s="1377" t="s">
        <v>672</v>
      </c>
      <c r="D70" s="1221"/>
      <c r="E70" s="1372">
        <v>885.63626413025099</v>
      </c>
      <c r="F70" s="1372">
        <v>1050.2390418846001</v>
      </c>
      <c r="G70" s="1373">
        <v>47416</v>
      </c>
      <c r="H70" s="1370" t="s">
        <v>673</v>
      </c>
      <c r="I70" s="1385"/>
      <c r="J70" s="1385"/>
      <c r="K70" s="1372">
        <v>662.16045508981995</v>
      </c>
      <c r="L70" s="1372">
        <v>782.456814371257</v>
      </c>
      <c r="M70" s="1373">
        <v>835</v>
      </c>
      <c r="N70" s="1213"/>
      <c r="O70" s="1381"/>
    </row>
    <row r="71" spans="1:15" s="1214" customFormat="1" ht="11.25" customHeight="1" x14ac:dyDescent="0.2">
      <c r="A71" s="1215"/>
      <c r="B71" s="1216"/>
      <c r="C71" s="1377" t="s">
        <v>674</v>
      </c>
      <c r="D71" s="1221"/>
      <c r="E71" s="1372">
        <v>824.93110369422106</v>
      </c>
      <c r="F71" s="1372">
        <v>976.17549469641608</v>
      </c>
      <c r="G71" s="1373">
        <v>10936</v>
      </c>
      <c r="H71" s="1370" t="s">
        <v>675</v>
      </c>
      <c r="I71" s="1150"/>
      <c r="J71" s="1150"/>
      <c r="K71" s="1372">
        <v>641.91470985155206</v>
      </c>
      <c r="L71" s="1372">
        <v>794.31160593792197</v>
      </c>
      <c r="M71" s="1373">
        <v>741</v>
      </c>
      <c r="N71" s="1213"/>
      <c r="O71" s="1381"/>
    </row>
    <row r="72" spans="1:15" s="1388" customFormat="1" ht="11.25" customHeight="1" x14ac:dyDescent="0.2">
      <c r="A72" s="1383"/>
      <c r="B72" s="1386"/>
      <c r="C72" s="1382" t="s">
        <v>676</v>
      </c>
      <c r="D72" s="1387"/>
      <c r="E72" s="1368">
        <v>689.74903683012599</v>
      </c>
      <c r="F72" s="1368">
        <v>810.69721601489812</v>
      </c>
      <c r="G72" s="1369">
        <v>9666</v>
      </c>
      <c r="H72" s="1370" t="s">
        <v>677</v>
      </c>
      <c r="I72" s="1385"/>
      <c r="J72" s="1385"/>
      <c r="K72" s="1372">
        <v>657.64152230971104</v>
      </c>
      <c r="L72" s="1372">
        <v>768.42989501312297</v>
      </c>
      <c r="M72" s="1373">
        <v>381</v>
      </c>
      <c r="N72" s="1213"/>
      <c r="O72" s="1381"/>
    </row>
    <row r="73" spans="1:15" s="1219" customFormat="1" ht="11.25" customHeight="1" x14ac:dyDescent="0.2">
      <c r="A73" s="1217"/>
      <c r="B73" s="1218"/>
      <c r="C73" s="1389" t="s">
        <v>678</v>
      </c>
      <c r="D73" s="1221"/>
      <c r="E73" s="1372">
        <v>645.65378303198906</v>
      </c>
      <c r="F73" s="1372">
        <v>743.8839777468711</v>
      </c>
      <c r="G73" s="1373">
        <v>719</v>
      </c>
      <c r="H73" s="1370" t="s">
        <v>679</v>
      </c>
      <c r="I73" s="1385"/>
      <c r="J73" s="1385"/>
      <c r="K73" s="1372">
        <v>650.80936952714501</v>
      </c>
      <c r="L73" s="1372">
        <v>757.75747810858104</v>
      </c>
      <c r="M73" s="1373">
        <v>571</v>
      </c>
      <c r="N73" s="1213"/>
      <c r="O73" s="1381"/>
    </row>
    <row r="74" spans="1:15" s="1393" customFormat="1" ht="8.25" customHeight="1" x14ac:dyDescent="0.2">
      <c r="A74" s="1390"/>
      <c r="B74" s="1391"/>
      <c r="C74" s="1220" t="s">
        <v>680</v>
      </c>
      <c r="D74" s="1221"/>
      <c r="E74" s="1222"/>
      <c r="F74" s="1223"/>
      <c r="G74" s="1223"/>
      <c r="H74" s="1220"/>
      <c r="I74" s="1220"/>
      <c r="J74" s="1220"/>
      <c r="K74" s="1220"/>
      <c r="L74" s="1392"/>
      <c r="M74" s="1392"/>
      <c r="N74" s="1182"/>
      <c r="O74" s="1157"/>
    </row>
    <row r="75" spans="1:15" s="1393" customFormat="1" ht="8.25" customHeight="1" x14ac:dyDescent="0.2">
      <c r="A75" s="1390"/>
      <c r="B75" s="1391"/>
      <c r="C75" s="1220" t="s">
        <v>681</v>
      </c>
      <c r="D75" s="1221"/>
      <c r="E75" s="1222"/>
      <c r="F75" s="1223"/>
      <c r="G75" s="1223"/>
      <c r="H75" s="1220"/>
      <c r="I75" s="1220"/>
      <c r="J75" s="1220"/>
      <c r="K75" s="1220"/>
      <c r="L75" s="1392"/>
      <c r="M75" s="1392"/>
      <c r="N75" s="1182"/>
      <c r="O75" s="1157"/>
    </row>
    <row r="76" spans="1:15" s="1393" customFormat="1" ht="11.25" customHeight="1" x14ac:dyDescent="0.2">
      <c r="A76" s="1390"/>
      <c r="B76" s="1394"/>
      <c r="C76" s="1395" t="s">
        <v>682</v>
      </c>
      <c r="D76" s="1396"/>
      <c r="E76" s="1222"/>
      <c r="F76" s="1223"/>
      <c r="G76" s="1223"/>
      <c r="H76" s="1397"/>
      <c r="I76" s="1150"/>
      <c r="J76" s="1225"/>
      <c r="K76" s="1150"/>
      <c r="L76" s="1577">
        <v>42948</v>
      </c>
      <c r="M76" s="1577"/>
      <c r="N76" s="1182"/>
      <c r="O76" s="1157"/>
    </row>
    <row r="77" spans="1:15" ht="13.5" customHeight="1" x14ac:dyDescent="0.2">
      <c r="A77" s="1150"/>
      <c r="B77" s="1150"/>
      <c r="C77" s="1398"/>
      <c r="D77" s="1224"/>
      <c r="E77" s="1397"/>
      <c r="F77" s="1397"/>
      <c r="G77" s="1397"/>
      <c r="H77" s="1150"/>
      <c r="I77" s="1150"/>
      <c r="J77" s="1150"/>
      <c r="K77" s="1150"/>
      <c r="L77" s="1150"/>
      <c r="M77" s="1150"/>
      <c r="N77" s="1226">
        <v>13</v>
      </c>
      <c r="O77" s="1150"/>
    </row>
  </sheetData>
  <mergeCells count="5">
    <mergeCell ref="L76:M76"/>
    <mergeCell ref="B1:E1"/>
    <mergeCell ref="C26:D26"/>
    <mergeCell ref="H26:J26"/>
    <mergeCell ref="C54:D54"/>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25"/>
      <c r="C1" s="225"/>
      <c r="D1" s="225"/>
      <c r="E1" s="217"/>
      <c r="F1" s="217"/>
      <c r="G1" s="217"/>
      <c r="H1" s="217"/>
      <c r="I1" s="217"/>
      <c r="J1" s="217"/>
      <c r="K1" s="217"/>
      <c r="L1" s="1585" t="s">
        <v>321</v>
      </c>
      <c r="M1" s="1585"/>
      <c r="N1" s="1585"/>
      <c r="O1" s="1585"/>
      <c r="P1" s="131"/>
    </row>
    <row r="2" spans="1:16" ht="6" customHeight="1" x14ac:dyDescent="0.2">
      <c r="A2" s="131"/>
      <c r="B2" s="226"/>
      <c r="C2" s="388"/>
      <c r="D2" s="388"/>
      <c r="E2" s="216"/>
      <c r="F2" s="216"/>
      <c r="G2" s="216"/>
      <c r="H2" s="216"/>
      <c r="I2" s="216"/>
      <c r="J2" s="216"/>
      <c r="K2" s="216"/>
      <c r="L2" s="216"/>
      <c r="M2" s="216"/>
      <c r="N2" s="133"/>
      <c r="O2" s="133"/>
      <c r="P2" s="131"/>
    </row>
    <row r="3" spans="1:16" ht="13.5" customHeight="1" thickBot="1" x14ac:dyDescent="0.25">
      <c r="A3" s="131"/>
      <c r="B3" s="227"/>
      <c r="C3" s="134"/>
      <c r="D3" s="134"/>
      <c r="E3" s="134"/>
      <c r="F3" s="133"/>
      <c r="G3" s="133"/>
      <c r="H3" s="133"/>
      <c r="I3" s="133"/>
      <c r="J3" s="133"/>
      <c r="K3" s="133"/>
      <c r="L3" s="548"/>
      <c r="M3" s="548"/>
      <c r="N3" s="548" t="s">
        <v>70</v>
      </c>
      <c r="O3" s="548"/>
      <c r="P3" s="548"/>
    </row>
    <row r="4" spans="1:16" ht="15" customHeight="1" thickBot="1" x14ac:dyDescent="0.25">
      <c r="A4" s="131"/>
      <c r="B4" s="227"/>
      <c r="C4" s="241" t="s">
        <v>298</v>
      </c>
      <c r="D4" s="244"/>
      <c r="E4" s="244"/>
      <c r="F4" s="244"/>
      <c r="G4" s="244"/>
      <c r="H4" s="244"/>
      <c r="I4" s="244"/>
      <c r="J4" s="244"/>
      <c r="K4" s="244"/>
      <c r="L4" s="244"/>
      <c r="M4" s="244"/>
      <c r="N4" s="245"/>
      <c r="O4" s="548"/>
      <c r="P4" s="548"/>
    </row>
    <row r="5" spans="1:16" ht="7.5" customHeight="1" x14ac:dyDescent="0.2">
      <c r="A5" s="131"/>
      <c r="B5" s="227"/>
      <c r="C5" s="1586" t="s">
        <v>85</v>
      </c>
      <c r="D5" s="1586"/>
      <c r="E5" s="133"/>
      <c r="F5" s="11"/>
      <c r="G5" s="133"/>
      <c r="H5" s="133"/>
      <c r="I5" s="133"/>
      <c r="J5" s="133"/>
      <c r="K5" s="133"/>
      <c r="L5" s="548"/>
      <c r="M5" s="548"/>
      <c r="N5" s="548"/>
      <c r="O5" s="548"/>
      <c r="P5" s="548"/>
    </row>
    <row r="6" spans="1:16" ht="13.5" customHeight="1" x14ac:dyDescent="0.2">
      <c r="A6" s="131"/>
      <c r="B6" s="227"/>
      <c r="C6" s="1587"/>
      <c r="D6" s="1587"/>
      <c r="E6" s="81">
        <v>1999</v>
      </c>
      <c r="F6" s="81"/>
      <c r="G6" s="133"/>
      <c r="H6" s="82">
        <v>2011</v>
      </c>
      <c r="I6" s="82">
        <v>2012</v>
      </c>
      <c r="J6" s="82">
        <v>2013</v>
      </c>
      <c r="K6" s="82">
        <v>2014</v>
      </c>
      <c r="L6" s="82">
        <v>2015</v>
      </c>
      <c r="M6" s="82">
        <v>2016</v>
      </c>
      <c r="N6" s="82">
        <v>2017</v>
      </c>
      <c r="O6" s="548"/>
      <c r="P6" s="548"/>
    </row>
    <row r="7" spans="1:16" ht="2.25" customHeight="1" x14ac:dyDescent="0.2">
      <c r="A7" s="131"/>
      <c r="B7" s="227"/>
      <c r="C7" s="83"/>
      <c r="D7" s="83"/>
      <c r="E7" s="11"/>
      <c r="F7" s="11"/>
      <c r="G7" s="133"/>
      <c r="H7" s="11"/>
      <c r="I7" s="11"/>
      <c r="J7" s="11"/>
      <c r="K7" s="11"/>
      <c r="L7" s="11"/>
      <c r="M7" s="11"/>
      <c r="N7" s="11"/>
      <c r="O7" s="548"/>
      <c r="P7" s="548"/>
    </row>
    <row r="8" spans="1:16" ht="30" customHeight="1" x14ac:dyDescent="0.2">
      <c r="A8" s="131"/>
      <c r="B8" s="227"/>
      <c r="C8" s="1588" t="s">
        <v>297</v>
      </c>
      <c r="D8" s="1588"/>
      <c r="E8" s="1588"/>
      <c r="F8" s="1588"/>
      <c r="G8" s="215"/>
      <c r="H8" s="1037">
        <v>485</v>
      </c>
      <c r="I8" s="1037">
        <v>485</v>
      </c>
      <c r="J8" s="1037">
        <v>485</v>
      </c>
      <c r="K8" s="1037">
        <v>505</v>
      </c>
      <c r="L8" s="1037">
        <v>505</v>
      </c>
      <c r="M8" s="1037">
        <v>530</v>
      </c>
      <c r="N8" s="1037">
        <v>557</v>
      </c>
      <c r="O8" s="194"/>
      <c r="P8" s="194"/>
    </row>
    <row r="9" spans="1:16" ht="31.5" customHeight="1" x14ac:dyDescent="0.2">
      <c r="A9" s="131"/>
      <c r="B9" s="229"/>
      <c r="C9" s="193" t="s">
        <v>284</v>
      </c>
      <c r="D9" s="193"/>
      <c r="E9" s="190"/>
      <c r="F9" s="190"/>
      <c r="G9" s="192"/>
      <c r="H9" s="191" t="s">
        <v>283</v>
      </c>
      <c r="I9" s="543" t="s">
        <v>338</v>
      </c>
      <c r="J9" s="543" t="s">
        <v>338</v>
      </c>
      <c r="K9" s="191" t="s">
        <v>406</v>
      </c>
      <c r="L9" s="543" t="s">
        <v>338</v>
      </c>
      <c r="M9" s="191" t="s">
        <v>439</v>
      </c>
      <c r="N9" s="191" t="s">
        <v>488</v>
      </c>
      <c r="O9" s="191"/>
      <c r="P9" s="191"/>
    </row>
    <row r="10" spans="1:16" s="137" customFormat="1" ht="18" customHeight="1" x14ac:dyDescent="0.2">
      <c r="A10" s="135"/>
      <c r="B10" s="228"/>
      <c r="C10" s="138" t="s">
        <v>282</v>
      </c>
      <c r="D10" s="138"/>
      <c r="E10" s="190"/>
      <c r="F10" s="190"/>
      <c r="G10" s="136"/>
      <c r="H10" s="190" t="s">
        <v>281</v>
      </c>
      <c r="I10" s="543" t="s">
        <v>338</v>
      </c>
      <c r="J10" s="543" t="s">
        <v>338</v>
      </c>
      <c r="K10" s="543" t="s">
        <v>407</v>
      </c>
      <c r="L10" s="543" t="s">
        <v>338</v>
      </c>
      <c r="M10" s="543" t="s">
        <v>438</v>
      </c>
      <c r="N10" s="543" t="s">
        <v>487</v>
      </c>
      <c r="O10" s="190"/>
      <c r="P10" s="190"/>
    </row>
    <row r="11" spans="1:16" ht="20.25" customHeight="1" thickBot="1" x14ac:dyDescent="0.25">
      <c r="A11" s="131"/>
      <c r="B11" s="227"/>
      <c r="C11" s="550" t="s">
        <v>339</v>
      </c>
      <c r="D11" s="549"/>
      <c r="E11" s="133"/>
      <c r="F11" s="133"/>
      <c r="G11" s="133"/>
      <c r="H11" s="133"/>
      <c r="I11" s="133"/>
      <c r="J11" s="133"/>
      <c r="K11" s="133"/>
      <c r="L11" s="133"/>
      <c r="M11" s="133"/>
      <c r="N11" s="548"/>
      <c r="O11" s="133"/>
      <c r="P11" s="131"/>
    </row>
    <row r="12" spans="1:16" s="137" customFormat="1" ht="13.5" customHeight="1" thickBot="1" x14ac:dyDescent="0.25">
      <c r="A12" s="135"/>
      <c r="B12" s="228"/>
      <c r="C12" s="241" t="s">
        <v>280</v>
      </c>
      <c r="D12" s="242"/>
      <c r="E12" s="242"/>
      <c r="F12" s="242"/>
      <c r="G12" s="242"/>
      <c r="H12" s="242"/>
      <c r="I12" s="242"/>
      <c r="J12" s="242"/>
      <c r="K12" s="242"/>
      <c r="L12" s="242"/>
      <c r="M12" s="242"/>
      <c r="N12" s="243"/>
      <c r="O12" s="133"/>
      <c r="P12" s="131"/>
    </row>
    <row r="13" spans="1:16" ht="7.5" customHeight="1" x14ac:dyDescent="0.2">
      <c r="A13" s="131"/>
      <c r="B13" s="227"/>
      <c r="C13" s="1589" t="s">
        <v>277</v>
      </c>
      <c r="D13" s="1589"/>
      <c r="E13" s="139"/>
      <c r="F13" s="139"/>
      <c r="G13" s="84"/>
      <c r="H13" s="140"/>
      <c r="I13" s="140"/>
      <c r="J13" s="140"/>
      <c r="K13" s="140"/>
      <c r="L13" s="140"/>
      <c r="M13" s="140"/>
      <c r="N13" s="140"/>
      <c r="O13" s="133"/>
      <c r="P13" s="131"/>
    </row>
    <row r="14" spans="1:16" ht="13.5" customHeight="1" x14ac:dyDescent="0.2">
      <c r="A14" s="131"/>
      <c r="B14" s="227"/>
      <c r="C14" s="1590"/>
      <c r="D14" s="1590"/>
      <c r="E14" s="139"/>
      <c r="F14" s="139"/>
      <c r="G14" s="84"/>
      <c r="H14" s="1096">
        <v>2013</v>
      </c>
      <c r="I14" s="1591">
        <v>2014</v>
      </c>
      <c r="J14" s="1592"/>
      <c r="K14" s="1591">
        <v>2015</v>
      </c>
      <c r="L14" s="1592"/>
      <c r="M14" s="1591">
        <v>2016</v>
      </c>
      <c r="N14" s="1593"/>
      <c r="O14" s="133"/>
      <c r="P14" s="131"/>
    </row>
    <row r="15" spans="1:16" ht="12.75" customHeight="1" x14ac:dyDescent="0.2">
      <c r="A15" s="131"/>
      <c r="B15" s="227"/>
      <c r="C15" s="139"/>
      <c r="D15" s="139"/>
      <c r="E15" s="139"/>
      <c r="F15" s="139"/>
      <c r="G15" s="84"/>
      <c r="H15" s="463" t="s">
        <v>86</v>
      </c>
      <c r="I15" s="1095" t="s">
        <v>87</v>
      </c>
      <c r="J15" s="698" t="s">
        <v>86</v>
      </c>
      <c r="K15" s="1095" t="s">
        <v>87</v>
      </c>
      <c r="L15" s="463" t="s">
        <v>86</v>
      </c>
      <c r="M15" s="1095" t="s">
        <v>490</v>
      </c>
      <c r="N15" s="1147" t="s">
        <v>572</v>
      </c>
      <c r="O15" s="133"/>
      <c r="P15" s="131"/>
    </row>
    <row r="16" spans="1:16" ht="4.5" customHeight="1" x14ac:dyDescent="0.2">
      <c r="A16" s="131"/>
      <c r="B16" s="227"/>
      <c r="C16" s="139"/>
      <c r="D16" s="139"/>
      <c r="E16" s="139"/>
      <c r="F16" s="139"/>
      <c r="G16" s="84"/>
      <c r="H16" s="391"/>
      <c r="I16" s="391"/>
      <c r="J16" s="1097"/>
      <c r="K16" s="1097"/>
      <c r="L16" s="1097"/>
      <c r="M16" s="1097"/>
      <c r="N16" s="1098"/>
      <c r="O16" s="140"/>
      <c r="P16" s="131"/>
    </row>
    <row r="17" spans="1:19" ht="15" customHeight="1" x14ac:dyDescent="0.2">
      <c r="A17" s="131"/>
      <c r="B17" s="227"/>
      <c r="C17" s="209" t="s">
        <v>296</v>
      </c>
      <c r="D17" s="238"/>
      <c r="E17" s="233"/>
      <c r="F17" s="233"/>
      <c r="G17" s="240"/>
      <c r="H17" s="544">
        <v>958.81</v>
      </c>
      <c r="I17" s="968">
        <v>945.78</v>
      </c>
      <c r="J17" s="544">
        <v>946.97</v>
      </c>
      <c r="K17" s="974">
        <v>950.9</v>
      </c>
      <c r="L17" s="1068">
        <v>952.67243142082441</v>
      </c>
      <c r="M17" s="544">
        <v>957.61</v>
      </c>
      <c r="N17" s="544">
        <v>961.31</v>
      </c>
      <c r="O17" s="140"/>
      <c r="P17" s="131"/>
    </row>
    <row r="18" spans="1:19" ht="13.5" customHeight="1" x14ac:dyDescent="0.2">
      <c r="A18" s="131"/>
      <c r="B18" s="227"/>
      <c r="C18" s="553" t="s">
        <v>72</v>
      </c>
      <c r="D18" s="141"/>
      <c r="E18" s="139"/>
      <c r="F18" s="139"/>
      <c r="G18" s="84"/>
      <c r="H18" s="545">
        <v>1037.9100000000001</v>
      </c>
      <c r="I18" s="969">
        <v>1032.19</v>
      </c>
      <c r="J18" s="545">
        <v>1033.18</v>
      </c>
      <c r="K18" s="965">
        <v>1035.1600000000001</v>
      </c>
      <c r="L18" s="1069">
        <v>1034.2916578226188</v>
      </c>
      <c r="M18" s="545">
        <v>1038.3599999999999</v>
      </c>
      <c r="N18" s="545">
        <v>1045.1300000000001</v>
      </c>
      <c r="O18" s="140"/>
      <c r="P18" s="131"/>
      <c r="Q18" s="1099"/>
      <c r="R18" s="1099"/>
      <c r="S18" s="1099"/>
    </row>
    <row r="19" spans="1:19" ht="13.5" customHeight="1" x14ac:dyDescent="0.2">
      <c r="A19" s="131"/>
      <c r="B19" s="227"/>
      <c r="C19" s="553" t="s">
        <v>71</v>
      </c>
      <c r="D19" s="141"/>
      <c r="E19" s="139"/>
      <c r="F19" s="139"/>
      <c r="G19" s="84"/>
      <c r="H19" s="545">
        <v>853.8</v>
      </c>
      <c r="I19" s="969">
        <v>840.78</v>
      </c>
      <c r="J19" s="545">
        <v>842.98</v>
      </c>
      <c r="K19" s="965">
        <v>849.53</v>
      </c>
      <c r="L19" s="1069">
        <v>852.69380865007668</v>
      </c>
      <c r="M19" s="545">
        <v>860.34</v>
      </c>
      <c r="N19" s="545">
        <v>861.16</v>
      </c>
      <c r="O19" s="140"/>
      <c r="P19" s="131"/>
      <c r="Q19" s="1099"/>
      <c r="R19" s="1099"/>
      <c r="S19" s="1099"/>
    </row>
    <row r="20" spans="1:19" ht="6.75" customHeight="1" x14ac:dyDescent="0.2">
      <c r="A20" s="131"/>
      <c r="B20" s="227"/>
      <c r="C20" s="171"/>
      <c r="D20" s="141"/>
      <c r="E20" s="139"/>
      <c r="F20" s="139"/>
      <c r="G20" s="84"/>
      <c r="H20" s="554"/>
      <c r="I20" s="970"/>
      <c r="J20" s="554"/>
      <c r="K20" s="1070"/>
      <c r="L20" s="1071"/>
      <c r="M20" s="554"/>
      <c r="N20" s="554"/>
      <c r="O20" s="140"/>
      <c r="P20" s="131"/>
    </row>
    <row r="21" spans="1:19" ht="15" customHeight="1" x14ac:dyDescent="0.2">
      <c r="A21" s="131"/>
      <c r="B21" s="227"/>
      <c r="C21" s="209" t="s">
        <v>295</v>
      </c>
      <c r="D21" s="238"/>
      <c r="E21" s="233"/>
      <c r="F21" s="233"/>
      <c r="G21" s="237"/>
      <c r="H21" s="544">
        <v>1125.5899999999999</v>
      </c>
      <c r="I21" s="974">
        <v>1120.4000000000001</v>
      </c>
      <c r="J21" s="544">
        <v>1124.49</v>
      </c>
      <c r="K21" s="974">
        <v>1140.3699999999999</v>
      </c>
      <c r="L21" s="1068">
        <v>1130.3699999999999</v>
      </c>
      <c r="M21" s="544">
        <v>1138.73</v>
      </c>
      <c r="N21" s="544">
        <v>1144.6099999999999</v>
      </c>
      <c r="O21" s="140"/>
      <c r="P21" s="131"/>
    </row>
    <row r="22" spans="1:19" s="143" customFormat="1" ht="13.5" customHeight="1" x14ac:dyDescent="0.2">
      <c r="A22" s="142"/>
      <c r="B22" s="230"/>
      <c r="C22" s="553" t="s">
        <v>72</v>
      </c>
      <c r="D22" s="141"/>
      <c r="E22" s="139"/>
      <c r="F22" s="139"/>
      <c r="G22" s="84"/>
      <c r="H22" s="545">
        <v>1233.47</v>
      </c>
      <c r="I22" s="965">
        <v>1241.71</v>
      </c>
      <c r="J22" s="545">
        <v>1246.24</v>
      </c>
      <c r="K22" s="965">
        <v>1262.17</v>
      </c>
      <c r="L22" s="1069">
        <v>1245.79</v>
      </c>
      <c r="M22" s="545">
        <v>1259.46</v>
      </c>
      <c r="N22" s="545">
        <v>1271.24</v>
      </c>
      <c r="O22" s="139"/>
      <c r="P22" s="142"/>
    </row>
    <row r="23" spans="1:19" s="143" customFormat="1" ht="13.5" customHeight="1" x14ac:dyDescent="0.2">
      <c r="A23" s="142"/>
      <c r="B23" s="230"/>
      <c r="C23" s="553" t="s">
        <v>71</v>
      </c>
      <c r="D23" s="141"/>
      <c r="E23" s="139"/>
      <c r="F23" s="139"/>
      <c r="G23" s="84"/>
      <c r="H23" s="545">
        <v>982.36</v>
      </c>
      <c r="I23" s="969">
        <v>972.99</v>
      </c>
      <c r="J23" s="545">
        <v>977.62</v>
      </c>
      <c r="K23" s="965">
        <v>993.84</v>
      </c>
      <c r="L23" s="1069">
        <v>989</v>
      </c>
      <c r="M23" s="965">
        <v>993.28</v>
      </c>
      <c r="N23" s="545">
        <v>993.3</v>
      </c>
      <c r="O23" s="139"/>
      <c r="P23" s="142"/>
    </row>
    <row r="24" spans="1:19" ht="15" customHeight="1" x14ac:dyDescent="0.2">
      <c r="A24" s="131"/>
      <c r="B24" s="227"/>
      <c r="C24" s="1039" t="s">
        <v>474</v>
      </c>
      <c r="E24" s="139"/>
      <c r="F24" s="139"/>
      <c r="G24" s="84"/>
      <c r="H24" s="1038">
        <f>+H23/H22</f>
        <v>0.79641985617809918</v>
      </c>
      <c r="I24" s="1040">
        <f t="shared" ref="I24:N24" si="0">+I23/I22</f>
        <v>0.78358876066070171</v>
      </c>
      <c r="J24" s="1038">
        <f t="shared" si="0"/>
        <v>0.78445564257285916</v>
      </c>
      <c r="K24" s="1072">
        <f t="shared" si="0"/>
        <v>0.78740581696601886</v>
      </c>
      <c r="L24" s="1073">
        <f t="shared" si="0"/>
        <v>0.79387376684673983</v>
      </c>
      <c r="M24" s="1072">
        <f t="shared" si="0"/>
        <v>0.78865545551268001</v>
      </c>
      <c r="N24" s="1227">
        <f t="shared" si="0"/>
        <v>0.78136307856895626</v>
      </c>
      <c r="O24" s="140"/>
      <c r="P24" s="131"/>
    </row>
    <row r="25" spans="1:19" ht="21.75" customHeight="1" x14ac:dyDescent="0.2">
      <c r="A25" s="131"/>
      <c r="B25" s="227"/>
      <c r="C25" s="209" t="s">
        <v>294</v>
      </c>
      <c r="D25" s="238"/>
      <c r="E25" s="233"/>
      <c r="F25" s="233"/>
      <c r="G25" s="239"/>
      <c r="H25" s="546">
        <f>+H17/H21*100</f>
        <v>85.182881866398958</v>
      </c>
      <c r="I25" s="971">
        <f t="shared" ref="I25:N27" si="1">+I17/I21*100</f>
        <v>84.41449482327738</v>
      </c>
      <c r="J25" s="546">
        <f t="shared" si="1"/>
        <v>84.21328780158116</v>
      </c>
      <c r="K25" s="1074">
        <f t="shared" si="1"/>
        <v>83.385217078667452</v>
      </c>
      <c r="L25" s="1075">
        <f t="shared" si="1"/>
        <v>84.279698808427725</v>
      </c>
      <c r="M25" s="1074">
        <f t="shared" si="1"/>
        <v>84.094561485163297</v>
      </c>
      <c r="N25" s="546">
        <f t="shared" si="1"/>
        <v>83.985811761211252</v>
      </c>
      <c r="O25" s="140"/>
      <c r="P25" s="131"/>
    </row>
    <row r="26" spans="1:19" ht="13.5" customHeight="1" x14ac:dyDescent="0.2">
      <c r="A26" s="131"/>
      <c r="B26" s="227"/>
      <c r="C26" s="553" t="s">
        <v>72</v>
      </c>
      <c r="D26" s="141"/>
      <c r="E26" s="139"/>
      <c r="F26" s="139"/>
      <c r="G26" s="189"/>
      <c r="H26" s="756">
        <f t="shared" ref="H26:H27" si="2">+H18/H22*100</f>
        <v>84.145540629281626</v>
      </c>
      <c r="I26" s="972">
        <f t="shared" ref="I26:M26" si="3">+I18/I22*100</f>
        <v>83.126494914271447</v>
      </c>
      <c r="J26" s="756">
        <f t="shared" si="3"/>
        <v>82.903774553858014</v>
      </c>
      <c r="K26" s="1076">
        <f t="shared" si="3"/>
        <v>82.014308690588436</v>
      </c>
      <c r="L26" s="1077">
        <f t="shared" si="3"/>
        <v>83.022953934661444</v>
      </c>
      <c r="M26" s="1076">
        <f t="shared" si="3"/>
        <v>82.444857319803717</v>
      </c>
      <c r="N26" s="756">
        <f t="shared" si="1"/>
        <v>82.213429407507647</v>
      </c>
      <c r="O26" s="140"/>
      <c r="P26" s="131"/>
    </row>
    <row r="27" spans="1:19" ht="13.5" customHeight="1" x14ac:dyDescent="0.2">
      <c r="A27" s="131"/>
      <c r="B27" s="227"/>
      <c r="C27" s="553" t="s">
        <v>71</v>
      </c>
      <c r="D27" s="141"/>
      <c r="E27" s="139"/>
      <c r="F27" s="139"/>
      <c r="G27" s="189"/>
      <c r="H27" s="756">
        <f t="shared" si="2"/>
        <v>86.913147929475954</v>
      </c>
      <c r="I27" s="972">
        <f t="shared" ref="I27:M27" si="4">+I19/I23*100</f>
        <v>86.411987790213658</v>
      </c>
      <c r="J27" s="756">
        <f t="shared" si="4"/>
        <v>86.227777664123067</v>
      </c>
      <c r="K27" s="1076">
        <f t="shared" si="4"/>
        <v>85.479554052966265</v>
      </c>
      <c r="L27" s="1077">
        <f t="shared" si="4"/>
        <v>86.217776405467816</v>
      </c>
      <c r="M27" s="1076">
        <f t="shared" si="4"/>
        <v>86.616059922680421</v>
      </c>
      <c r="N27" s="756">
        <f t="shared" si="1"/>
        <v>86.696869022450414</v>
      </c>
      <c r="O27" s="140"/>
      <c r="P27" s="131"/>
    </row>
    <row r="28" spans="1:19" ht="6.75" customHeight="1" x14ac:dyDescent="0.2">
      <c r="A28" s="131"/>
      <c r="B28" s="227"/>
      <c r="C28" s="171"/>
      <c r="D28" s="141"/>
      <c r="E28" s="139"/>
      <c r="F28" s="139"/>
      <c r="G28" s="188"/>
      <c r="H28" s="547"/>
      <c r="I28" s="973"/>
      <c r="J28" s="547"/>
      <c r="K28" s="1078"/>
      <c r="L28" s="1079"/>
      <c r="M28" s="1078"/>
      <c r="N28" s="547"/>
      <c r="O28" s="140"/>
      <c r="P28" s="131"/>
    </row>
    <row r="29" spans="1:19" ht="23.25" customHeight="1" x14ac:dyDescent="0.2">
      <c r="A29" s="131"/>
      <c r="B29" s="227"/>
      <c r="C29" s="1594" t="s">
        <v>293</v>
      </c>
      <c r="D29" s="1594"/>
      <c r="E29" s="1594"/>
      <c r="F29" s="1594"/>
      <c r="G29" s="237"/>
      <c r="H29" s="544">
        <v>12</v>
      </c>
      <c r="I29" s="968">
        <v>13.2</v>
      </c>
      <c r="J29" s="544">
        <v>19.600000000000001</v>
      </c>
      <c r="K29" s="974">
        <v>21.4</v>
      </c>
      <c r="L29" s="1068">
        <v>21.1</v>
      </c>
      <c r="M29" s="974">
        <v>25.3</v>
      </c>
      <c r="N29" s="544">
        <v>23.3</v>
      </c>
      <c r="O29" s="140"/>
      <c r="P29" s="131"/>
    </row>
    <row r="30" spans="1:19" ht="13.5" customHeight="1" x14ac:dyDescent="0.2">
      <c r="A30" s="142"/>
      <c r="B30" s="230"/>
      <c r="C30" s="553" t="s">
        <v>279</v>
      </c>
      <c r="D30" s="141"/>
      <c r="E30" s="139"/>
      <c r="F30" s="139"/>
      <c r="G30" s="84"/>
      <c r="H30" s="545">
        <v>8.6999999999999993</v>
      </c>
      <c r="I30" s="965">
        <v>8.1</v>
      </c>
      <c r="J30" s="545">
        <v>15.1</v>
      </c>
      <c r="K30" s="965">
        <v>16.899999999999999</v>
      </c>
      <c r="L30" s="1069">
        <v>17</v>
      </c>
      <c r="M30" s="965">
        <v>19.7</v>
      </c>
      <c r="N30" s="545">
        <v>18.5</v>
      </c>
      <c r="P30" s="131"/>
    </row>
    <row r="31" spans="1:19" ht="13.5" customHeight="1" x14ac:dyDescent="0.2">
      <c r="A31" s="131"/>
      <c r="B31" s="227"/>
      <c r="C31" s="553" t="s">
        <v>278</v>
      </c>
      <c r="D31" s="141"/>
      <c r="E31" s="139"/>
      <c r="F31" s="139"/>
      <c r="G31" s="84"/>
      <c r="H31" s="545">
        <v>16.5</v>
      </c>
      <c r="I31" s="965">
        <v>19.3</v>
      </c>
      <c r="J31" s="545">
        <v>25</v>
      </c>
      <c r="K31" s="965">
        <v>26.9</v>
      </c>
      <c r="L31" s="1069">
        <v>26.2</v>
      </c>
      <c r="M31" s="965">
        <v>32</v>
      </c>
      <c r="N31" s="545">
        <v>28.9</v>
      </c>
      <c r="O31" s="140"/>
      <c r="P31" s="131"/>
    </row>
    <row r="32" spans="1:19" ht="20.25" customHeight="1" thickBot="1" x14ac:dyDescent="0.25">
      <c r="A32" s="131"/>
      <c r="B32" s="227"/>
      <c r="C32" s="171"/>
      <c r="D32" s="141"/>
      <c r="E32" s="139"/>
      <c r="F32" s="139"/>
      <c r="G32" s="1604"/>
      <c r="H32" s="1604"/>
      <c r="I32" s="1604"/>
      <c r="J32" s="1604"/>
      <c r="K32" s="1604"/>
      <c r="L32" s="1604"/>
      <c r="M32" s="1605"/>
      <c r="N32" s="1605"/>
      <c r="O32" s="140"/>
      <c r="P32" s="131"/>
    </row>
    <row r="33" spans="1:33" ht="30.75" customHeight="1" thickBot="1" x14ac:dyDescent="0.25">
      <c r="A33" s="131"/>
      <c r="B33" s="227"/>
      <c r="C33" s="1596" t="s">
        <v>292</v>
      </c>
      <c r="D33" s="1597"/>
      <c r="E33" s="1597"/>
      <c r="F33" s="1597"/>
      <c r="G33" s="1597"/>
      <c r="H33" s="1597"/>
      <c r="I33" s="1597"/>
      <c r="J33" s="1597"/>
      <c r="K33" s="1597"/>
      <c r="L33" s="1597"/>
      <c r="M33" s="1597"/>
      <c r="N33" s="1598"/>
      <c r="O33" s="182"/>
      <c r="P33" s="131"/>
    </row>
    <row r="34" spans="1:33" ht="7.5" customHeight="1" x14ac:dyDescent="0.2">
      <c r="A34" s="131"/>
      <c r="B34" s="227"/>
      <c r="C34" s="1599" t="s">
        <v>277</v>
      </c>
      <c r="D34" s="1599"/>
      <c r="E34" s="185"/>
      <c r="F34" s="184"/>
      <c r="G34" s="144"/>
      <c r="H34" s="145"/>
      <c r="I34" s="145"/>
      <c r="J34" s="145"/>
      <c r="K34" s="145"/>
      <c r="L34" s="145"/>
      <c r="M34" s="145"/>
      <c r="N34" s="145"/>
      <c r="O34" s="182"/>
      <c r="P34" s="131"/>
      <c r="R34" s="137"/>
      <c r="S34" s="137"/>
      <c r="T34" s="137"/>
      <c r="U34" s="137"/>
      <c r="V34" s="137"/>
      <c r="W34" s="137"/>
      <c r="X34" s="137"/>
      <c r="Y34" s="137"/>
      <c r="Z34" s="137"/>
      <c r="AA34" s="137"/>
      <c r="AB34" s="137"/>
      <c r="AC34" s="137"/>
      <c r="AE34" s="137"/>
      <c r="AF34" s="137"/>
      <c r="AG34" s="137"/>
    </row>
    <row r="35" spans="1:33" ht="36" customHeight="1" x14ac:dyDescent="0.2">
      <c r="A35" s="131"/>
      <c r="B35" s="227"/>
      <c r="C35" s="1600"/>
      <c r="D35" s="1600"/>
      <c r="E35" s="187"/>
      <c r="F35" s="187"/>
      <c r="G35" s="187"/>
      <c r="H35" s="187"/>
      <c r="I35" s="1601" t="s">
        <v>276</v>
      </c>
      <c r="J35" s="1602"/>
      <c r="K35" s="1603" t="s">
        <v>275</v>
      </c>
      <c r="L35" s="1602"/>
      <c r="M35" s="1603" t="s">
        <v>274</v>
      </c>
      <c r="N35" s="1601"/>
      <c r="O35" s="182"/>
      <c r="P35" s="131"/>
    </row>
    <row r="36" spans="1:33" s="137" customFormat="1" ht="22.5" customHeight="1" x14ac:dyDescent="0.2">
      <c r="A36" s="135"/>
      <c r="B36" s="228"/>
      <c r="C36" s="187"/>
      <c r="D36" s="187"/>
      <c r="E36" s="187"/>
      <c r="F36" s="187"/>
      <c r="G36" s="187"/>
      <c r="H36" s="187"/>
      <c r="I36" s="946" t="s">
        <v>491</v>
      </c>
      <c r="J36" s="946" t="s">
        <v>502</v>
      </c>
      <c r="K36" s="1080" t="s">
        <v>491</v>
      </c>
      <c r="L36" s="1081" t="s">
        <v>502</v>
      </c>
      <c r="M36" s="946" t="s">
        <v>491</v>
      </c>
      <c r="N36" s="946" t="s">
        <v>502</v>
      </c>
      <c r="O36" s="186"/>
      <c r="P36" s="135"/>
      <c r="R36" s="132"/>
      <c r="S36" s="132"/>
      <c r="T36" s="132"/>
      <c r="U36" s="132"/>
      <c r="V36" s="132"/>
      <c r="W36" s="132"/>
      <c r="X36" s="132"/>
      <c r="Y36" s="132"/>
      <c r="Z36" s="132"/>
      <c r="AA36" s="132"/>
      <c r="AB36" s="132"/>
      <c r="AC36" s="132"/>
      <c r="AE36" s="132"/>
      <c r="AF36" s="132"/>
      <c r="AG36" s="132"/>
    </row>
    <row r="37" spans="1:33" ht="15" customHeight="1" x14ac:dyDescent="0.2">
      <c r="A37" s="131"/>
      <c r="B37" s="227"/>
      <c r="C37" s="209" t="s">
        <v>68</v>
      </c>
      <c r="D37" s="232"/>
      <c r="E37" s="233"/>
      <c r="F37" s="234"/>
      <c r="G37" s="235"/>
      <c r="H37" s="236"/>
      <c r="I37" s="1101">
        <v>957.61093221125657</v>
      </c>
      <c r="J37" s="1101">
        <v>968.6148757509776</v>
      </c>
      <c r="K37" s="1102">
        <v>1138.73</v>
      </c>
      <c r="L37" s="1103">
        <v>1154.2018907098732</v>
      </c>
      <c r="M37" s="966">
        <v>25.3</v>
      </c>
      <c r="N37" s="966">
        <v>23.3</v>
      </c>
      <c r="O37" s="182"/>
      <c r="P37" s="131"/>
      <c r="Q37" s="1041"/>
      <c r="S37" s="256"/>
      <c r="T37" s="256"/>
      <c r="U37" s="256"/>
      <c r="V37" s="256"/>
      <c r="W37" s="256"/>
      <c r="X37" s="256"/>
      <c r="Y37" s="256"/>
      <c r="Z37" s="256"/>
      <c r="AA37" s="256"/>
      <c r="AB37" s="256"/>
      <c r="AC37" s="256"/>
      <c r="AE37" s="256"/>
      <c r="AF37" s="256"/>
      <c r="AG37" s="256"/>
    </row>
    <row r="38" spans="1:33" ht="13.5" customHeight="1" x14ac:dyDescent="0.2">
      <c r="A38" s="131"/>
      <c r="B38" s="227"/>
      <c r="C38" s="95" t="s">
        <v>273</v>
      </c>
      <c r="D38" s="196"/>
      <c r="E38" s="196"/>
      <c r="F38" s="196"/>
      <c r="G38" s="196"/>
      <c r="H38" s="196"/>
      <c r="I38" s="1104">
        <v>964.11852531266436</v>
      </c>
      <c r="J38" s="1104">
        <v>953.55170508545496</v>
      </c>
      <c r="K38" s="1100">
        <v>1219.53</v>
      </c>
      <c r="L38" s="1105">
        <v>1228.0551750850489</v>
      </c>
      <c r="M38" s="967">
        <v>17.8</v>
      </c>
      <c r="N38" s="967">
        <v>10.199999999999999</v>
      </c>
      <c r="O38" s="963"/>
      <c r="P38" s="870"/>
      <c r="Q38" s="1041"/>
      <c r="S38" s="256"/>
      <c r="T38" s="256"/>
      <c r="U38" s="256"/>
      <c r="V38" s="256"/>
      <c r="W38" s="256"/>
      <c r="X38" s="256"/>
      <c r="Y38" s="256"/>
      <c r="Z38" s="256"/>
      <c r="AA38" s="256"/>
      <c r="AB38" s="256"/>
      <c r="AC38" s="256"/>
      <c r="AE38" s="256"/>
      <c r="AF38" s="256"/>
      <c r="AG38" s="256"/>
    </row>
    <row r="39" spans="1:33" ht="13.5" customHeight="1" x14ac:dyDescent="0.2">
      <c r="A39" s="131"/>
      <c r="B39" s="227"/>
      <c r="C39" s="95" t="s">
        <v>272</v>
      </c>
      <c r="D39" s="196"/>
      <c r="E39" s="196"/>
      <c r="F39" s="196"/>
      <c r="G39" s="196"/>
      <c r="H39" s="196"/>
      <c r="I39" s="1104">
        <v>892.45692649322598</v>
      </c>
      <c r="J39" s="1104">
        <v>900.48690592582659</v>
      </c>
      <c r="K39" s="1100">
        <v>1045.9000000000001</v>
      </c>
      <c r="L39" s="1105">
        <v>1055.0814353029368</v>
      </c>
      <c r="M39" s="967">
        <v>31.6</v>
      </c>
      <c r="N39" s="967">
        <v>25.9</v>
      </c>
      <c r="O39" s="963"/>
      <c r="P39" s="870"/>
      <c r="Q39" s="1041"/>
      <c r="S39" s="256"/>
      <c r="T39" s="256"/>
      <c r="U39" s="256"/>
      <c r="V39" s="256"/>
      <c r="W39" s="256"/>
      <c r="X39" s="256"/>
      <c r="Y39" s="256"/>
      <c r="Z39" s="256"/>
      <c r="AA39" s="256"/>
      <c r="AB39" s="256"/>
      <c r="AC39" s="256"/>
      <c r="AE39" s="256"/>
      <c r="AF39" s="256"/>
      <c r="AG39" s="256"/>
    </row>
    <row r="40" spans="1:33" ht="13.5" customHeight="1" x14ac:dyDescent="0.2">
      <c r="A40" s="131"/>
      <c r="B40" s="227"/>
      <c r="C40" s="95" t="s">
        <v>271</v>
      </c>
      <c r="D40" s="183"/>
      <c r="E40" s="183"/>
      <c r="F40" s="183"/>
      <c r="G40" s="183"/>
      <c r="H40" s="183"/>
      <c r="I40" s="1104">
        <v>2022.1768515946819</v>
      </c>
      <c r="J40" s="1104">
        <v>1998.190077263421</v>
      </c>
      <c r="K40" s="1100">
        <v>2854.48</v>
      </c>
      <c r="L40" s="1105">
        <v>2816.0006995181852</v>
      </c>
      <c r="M40" s="967">
        <v>0.4</v>
      </c>
      <c r="N40" s="967">
        <v>0.2</v>
      </c>
      <c r="O40" s="963"/>
      <c r="P40" s="870"/>
      <c r="Q40" s="1041"/>
      <c r="S40" s="256"/>
      <c r="T40" s="256"/>
      <c r="U40" s="256"/>
      <c r="V40" s="256"/>
      <c r="W40" s="256"/>
      <c r="X40" s="256"/>
      <c r="Y40" s="256"/>
      <c r="Z40" s="256"/>
      <c r="AA40" s="256"/>
      <c r="AB40" s="256"/>
      <c r="AC40" s="256"/>
      <c r="AE40" s="256"/>
      <c r="AF40" s="256"/>
      <c r="AG40" s="256"/>
    </row>
    <row r="41" spans="1:33" ht="13.5" customHeight="1" x14ac:dyDescent="0.2">
      <c r="A41" s="131"/>
      <c r="B41" s="227"/>
      <c r="C41" s="95" t="s">
        <v>270</v>
      </c>
      <c r="D41" s="183"/>
      <c r="E41" s="183"/>
      <c r="F41" s="183"/>
      <c r="G41" s="183"/>
      <c r="H41" s="183"/>
      <c r="I41" s="1104">
        <v>927.73224506384531</v>
      </c>
      <c r="J41" s="1104">
        <v>927.63529350601436</v>
      </c>
      <c r="K41" s="1100">
        <v>1126.3599999999999</v>
      </c>
      <c r="L41" s="1105">
        <v>1121.8900454628624</v>
      </c>
      <c r="M41" s="967">
        <v>19</v>
      </c>
      <c r="N41" s="967">
        <v>19.100000000000001</v>
      </c>
      <c r="O41" s="963"/>
      <c r="P41" s="870"/>
      <c r="Q41" s="1041"/>
      <c r="S41" s="256"/>
      <c r="T41" s="256"/>
      <c r="U41" s="256"/>
      <c r="V41" s="256"/>
      <c r="W41" s="256"/>
      <c r="X41" s="256"/>
      <c r="Y41" s="256"/>
      <c r="Z41" s="256"/>
      <c r="AA41" s="256"/>
      <c r="AB41" s="256"/>
      <c r="AC41" s="256"/>
      <c r="AE41" s="256"/>
      <c r="AF41" s="256"/>
      <c r="AG41" s="256"/>
    </row>
    <row r="42" spans="1:33" ht="13.5" customHeight="1" x14ac:dyDescent="0.2">
      <c r="A42" s="131"/>
      <c r="B42" s="227"/>
      <c r="C42" s="95" t="s">
        <v>269</v>
      </c>
      <c r="D42" s="183"/>
      <c r="E42" s="183"/>
      <c r="F42" s="183"/>
      <c r="G42" s="183"/>
      <c r="H42" s="183"/>
      <c r="I42" s="1104">
        <v>861.75207349361222</v>
      </c>
      <c r="J42" s="1104">
        <v>859.67852334614622</v>
      </c>
      <c r="K42" s="1100">
        <v>977.53</v>
      </c>
      <c r="L42" s="1105">
        <v>988.63898864881321</v>
      </c>
      <c r="M42" s="967">
        <v>24.8</v>
      </c>
      <c r="N42" s="967">
        <v>22.1</v>
      </c>
      <c r="O42" s="963"/>
      <c r="P42" s="870"/>
      <c r="Q42" s="1041"/>
      <c r="S42" s="256"/>
      <c r="T42" s="256"/>
      <c r="U42" s="256"/>
      <c r="V42" s="256"/>
      <c r="W42" s="256"/>
      <c r="X42" s="256"/>
      <c r="Y42" s="256"/>
      <c r="Z42" s="256"/>
      <c r="AA42" s="256"/>
      <c r="AB42" s="256"/>
      <c r="AC42" s="256"/>
      <c r="AE42" s="256"/>
      <c r="AF42" s="256"/>
      <c r="AG42" s="256"/>
    </row>
    <row r="43" spans="1:33" ht="13.5" customHeight="1" x14ac:dyDescent="0.2">
      <c r="A43" s="131"/>
      <c r="B43" s="227"/>
      <c r="C43" s="95" t="s">
        <v>335</v>
      </c>
      <c r="D43" s="183"/>
      <c r="E43" s="183"/>
      <c r="F43" s="183"/>
      <c r="G43" s="183"/>
      <c r="H43" s="183"/>
      <c r="I43" s="1104">
        <v>932.51521618364848</v>
      </c>
      <c r="J43" s="1104">
        <v>945.19352904568257</v>
      </c>
      <c r="K43" s="1100">
        <v>1091.1099999999999</v>
      </c>
      <c r="L43" s="1105">
        <v>1102.1094005033219</v>
      </c>
      <c r="M43" s="967">
        <v>24</v>
      </c>
      <c r="N43" s="967">
        <v>25.2</v>
      </c>
      <c r="O43" s="963"/>
      <c r="P43" s="870"/>
      <c r="Q43" s="1041"/>
      <c r="S43" s="256"/>
      <c r="T43" s="256"/>
      <c r="U43" s="256"/>
      <c r="V43" s="256"/>
      <c r="W43" s="256"/>
      <c r="X43" s="256"/>
      <c r="Y43" s="256"/>
      <c r="Z43" s="256"/>
      <c r="AA43" s="256"/>
      <c r="AB43" s="256"/>
      <c r="AC43" s="256"/>
      <c r="AE43" s="256"/>
      <c r="AF43" s="256"/>
      <c r="AG43" s="256"/>
    </row>
    <row r="44" spans="1:33" ht="13.5" customHeight="1" x14ac:dyDescent="0.2">
      <c r="A44" s="131"/>
      <c r="B44" s="227"/>
      <c r="C44" s="95" t="s">
        <v>268</v>
      </c>
      <c r="D44" s="95"/>
      <c r="E44" s="95"/>
      <c r="F44" s="95"/>
      <c r="G44" s="95"/>
      <c r="H44" s="95"/>
      <c r="I44" s="1104">
        <v>1053.4568711826744</v>
      </c>
      <c r="J44" s="1104">
        <v>1085.2312270075934</v>
      </c>
      <c r="K44" s="1100">
        <v>1557.75</v>
      </c>
      <c r="L44" s="1105">
        <v>1623.9490800475223</v>
      </c>
      <c r="M44" s="967">
        <v>12.7</v>
      </c>
      <c r="N44" s="967">
        <v>12.1</v>
      </c>
      <c r="O44" s="963"/>
      <c r="P44" s="870"/>
      <c r="Q44" s="1041"/>
      <c r="S44" s="256"/>
      <c r="T44" s="256"/>
      <c r="U44" s="256"/>
      <c r="V44" s="256"/>
      <c r="W44" s="256"/>
      <c r="X44" s="256"/>
      <c r="Y44" s="256"/>
      <c r="Z44" s="256"/>
      <c r="AA44" s="256"/>
      <c r="AB44" s="256"/>
      <c r="AC44" s="256"/>
      <c r="AE44" s="256"/>
      <c r="AF44" s="256"/>
      <c r="AG44" s="256"/>
    </row>
    <row r="45" spans="1:33" ht="13.5" customHeight="1" x14ac:dyDescent="0.2">
      <c r="A45" s="131"/>
      <c r="B45" s="227"/>
      <c r="C45" s="95" t="s">
        <v>267</v>
      </c>
      <c r="D45" s="183"/>
      <c r="E45" s="183"/>
      <c r="F45" s="183"/>
      <c r="G45" s="183"/>
      <c r="H45" s="183"/>
      <c r="I45" s="1104">
        <v>713.932510472275</v>
      </c>
      <c r="J45" s="1104">
        <v>714.63094479506969</v>
      </c>
      <c r="K45" s="1100">
        <v>775.75</v>
      </c>
      <c r="L45" s="1105">
        <v>779.42224709422158</v>
      </c>
      <c r="M45" s="967">
        <v>35.9</v>
      </c>
      <c r="N45" s="967">
        <v>35.700000000000003</v>
      </c>
      <c r="O45" s="963"/>
      <c r="P45" s="870"/>
      <c r="Q45" s="1041"/>
      <c r="S45" s="256"/>
      <c r="T45" s="256"/>
      <c r="U45" s="256"/>
      <c r="V45" s="256"/>
      <c r="W45" s="256"/>
      <c r="X45" s="256"/>
      <c r="Y45" s="256"/>
      <c r="Z45" s="256"/>
      <c r="AA45" s="256"/>
      <c r="AB45" s="256"/>
      <c r="AC45" s="256"/>
      <c r="AE45" s="256"/>
      <c r="AF45" s="256"/>
      <c r="AG45" s="256"/>
    </row>
    <row r="46" spans="1:33" ht="13.5" customHeight="1" x14ac:dyDescent="0.2">
      <c r="A46" s="131"/>
      <c r="B46" s="227"/>
      <c r="C46" s="95" t="s">
        <v>266</v>
      </c>
      <c r="D46" s="183"/>
      <c r="E46" s="183"/>
      <c r="F46" s="183"/>
      <c r="G46" s="183"/>
      <c r="H46" s="183"/>
      <c r="I46" s="1104">
        <v>1574.1902614137941</v>
      </c>
      <c r="J46" s="1104">
        <v>1595.437999125714</v>
      </c>
      <c r="K46" s="1100">
        <v>1854.29</v>
      </c>
      <c r="L46" s="1105">
        <v>1884.9281804838638</v>
      </c>
      <c r="M46" s="967">
        <v>6.6</v>
      </c>
      <c r="N46" s="967">
        <v>6.3</v>
      </c>
      <c r="O46" s="963"/>
      <c r="P46" s="870"/>
      <c r="Q46" s="1041"/>
      <c r="S46" s="256"/>
      <c r="T46" s="256"/>
      <c r="U46" s="256"/>
      <c r="V46" s="256"/>
      <c r="W46" s="256"/>
      <c r="X46" s="256"/>
      <c r="Y46" s="256"/>
      <c r="Z46" s="256"/>
      <c r="AA46" s="256"/>
      <c r="AB46" s="256"/>
      <c r="AC46" s="256"/>
      <c r="AE46" s="256"/>
      <c r="AF46" s="256"/>
      <c r="AG46" s="256"/>
    </row>
    <row r="47" spans="1:33" ht="13.5" customHeight="1" x14ac:dyDescent="0.2">
      <c r="A47" s="131"/>
      <c r="B47" s="227"/>
      <c r="C47" s="95" t="s">
        <v>265</v>
      </c>
      <c r="D47" s="183"/>
      <c r="E47" s="183"/>
      <c r="F47" s="183"/>
      <c r="G47" s="183"/>
      <c r="H47" s="183"/>
      <c r="I47" s="1104">
        <v>1552.0245100916054</v>
      </c>
      <c r="J47" s="1104">
        <v>1585.1290732592265</v>
      </c>
      <c r="K47" s="1100">
        <v>2224.61</v>
      </c>
      <c r="L47" s="1105">
        <v>2241.1186696344503</v>
      </c>
      <c r="M47" s="967">
        <v>2.2000000000000002</v>
      </c>
      <c r="N47" s="967">
        <v>1.3</v>
      </c>
      <c r="O47" s="963"/>
      <c r="P47" s="870"/>
      <c r="Q47" s="1041"/>
      <c r="S47" s="256"/>
      <c r="T47" s="256"/>
      <c r="U47" s="256"/>
      <c r="V47" s="256"/>
      <c r="W47" s="256"/>
      <c r="X47" s="256"/>
      <c r="Y47" s="256"/>
      <c r="Z47" s="256"/>
      <c r="AA47" s="256"/>
      <c r="AB47" s="256"/>
      <c r="AC47" s="256"/>
      <c r="AE47" s="256"/>
      <c r="AF47" s="256"/>
      <c r="AG47" s="256"/>
    </row>
    <row r="48" spans="1:33" ht="13.5" customHeight="1" x14ac:dyDescent="0.2">
      <c r="A48" s="131"/>
      <c r="B48" s="227"/>
      <c r="C48" s="95" t="s">
        <v>264</v>
      </c>
      <c r="D48" s="183"/>
      <c r="E48" s="183"/>
      <c r="F48" s="183"/>
      <c r="G48" s="183"/>
      <c r="H48" s="183"/>
      <c r="I48" s="1104">
        <v>1041.9840009632228</v>
      </c>
      <c r="J48" s="1104">
        <v>1041.9084745318662</v>
      </c>
      <c r="K48" s="1100">
        <v>1140</v>
      </c>
      <c r="L48" s="1105">
        <v>1151.6117913770554</v>
      </c>
      <c r="M48" s="967">
        <v>27.4</v>
      </c>
      <c r="N48" s="967">
        <v>29.8</v>
      </c>
      <c r="O48" s="963"/>
      <c r="P48" s="870"/>
      <c r="Q48" s="1041"/>
      <c r="S48" s="256"/>
      <c r="T48" s="256"/>
      <c r="U48" s="256"/>
      <c r="V48" s="256"/>
      <c r="W48" s="256"/>
      <c r="X48" s="256"/>
      <c r="Y48" s="256"/>
      <c r="Z48" s="256"/>
      <c r="AA48" s="256"/>
      <c r="AB48" s="256"/>
      <c r="AC48" s="256"/>
      <c r="AE48" s="256"/>
      <c r="AF48" s="256"/>
      <c r="AG48" s="256"/>
    </row>
    <row r="49" spans="1:33" ht="13.5" customHeight="1" x14ac:dyDescent="0.2">
      <c r="A49" s="131"/>
      <c r="B49" s="227"/>
      <c r="C49" s="95" t="s">
        <v>263</v>
      </c>
      <c r="D49" s="183"/>
      <c r="E49" s="183"/>
      <c r="F49" s="183"/>
      <c r="G49" s="183"/>
      <c r="H49" s="183"/>
      <c r="I49" s="1104">
        <v>1285.3371419285079</v>
      </c>
      <c r="J49" s="1104">
        <v>1341.2885234379103</v>
      </c>
      <c r="K49" s="1100">
        <v>1439.79</v>
      </c>
      <c r="L49" s="1105">
        <v>1519.1728771100973</v>
      </c>
      <c r="M49" s="967">
        <v>11.4</v>
      </c>
      <c r="N49" s="967">
        <v>9.6999999999999993</v>
      </c>
      <c r="O49" s="963"/>
      <c r="P49" s="870"/>
      <c r="Q49" s="1041"/>
      <c r="S49" s="256"/>
      <c r="T49" s="256"/>
      <c r="U49" s="256"/>
      <c r="V49" s="256"/>
      <c r="W49" s="256"/>
      <c r="X49" s="256"/>
      <c r="Y49" s="256"/>
      <c r="Z49" s="256"/>
      <c r="AA49" s="256"/>
      <c r="AB49" s="256"/>
      <c r="AC49" s="256"/>
      <c r="AE49" s="256"/>
      <c r="AF49" s="256"/>
      <c r="AG49" s="256"/>
    </row>
    <row r="50" spans="1:33" ht="13.5" customHeight="1" x14ac:dyDescent="0.2">
      <c r="A50" s="131"/>
      <c r="B50" s="227"/>
      <c r="C50" s="95" t="s">
        <v>262</v>
      </c>
      <c r="D50" s="183"/>
      <c r="E50" s="183"/>
      <c r="F50" s="183"/>
      <c r="G50" s="183"/>
      <c r="H50" s="183"/>
      <c r="I50" s="1104">
        <v>764.32330511190742</v>
      </c>
      <c r="J50" s="1104">
        <v>756.90466632212417</v>
      </c>
      <c r="K50" s="1100">
        <v>887.82</v>
      </c>
      <c r="L50" s="1105">
        <v>881.02045145119985</v>
      </c>
      <c r="M50" s="967">
        <v>36.299999999999997</v>
      </c>
      <c r="N50" s="967">
        <v>29.2</v>
      </c>
      <c r="O50" s="963"/>
      <c r="P50" s="870"/>
      <c r="Q50" s="1041"/>
      <c r="S50" s="256"/>
      <c r="T50" s="256"/>
      <c r="U50" s="256"/>
      <c r="V50" s="256"/>
      <c r="W50" s="256"/>
      <c r="X50" s="256"/>
      <c r="Y50" s="256"/>
      <c r="Z50" s="256"/>
      <c r="AA50" s="256"/>
      <c r="AB50" s="256"/>
      <c r="AC50" s="256"/>
      <c r="AE50" s="256"/>
      <c r="AF50" s="256"/>
      <c r="AG50" s="256"/>
    </row>
    <row r="51" spans="1:33" ht="13.5" customHeight="1" x14ac:dyDescent="0.2">
      <c r="A51" s="131"/>
      <c r="B51" s="227"/>
      <c r="C51" s="95" t="s">
        <v>261</v>
      </c>
      <c r="D51" s="183"/>
      <c r="E51" s="183"/>
      <c r="F51" s="183"/>
      <c r="G51" s="183"/>
      <c r="H51" s="183"/>
      <c r="I51" s="1104">
        <v>1186.9488890379257</v>
      </c>
      <c r="J51" s="1104">
        <v>1174.3844149995755</v>
      </c>
      <c r="K51" s="1100">
        <v>1284.9100000000001</v>
      </c>
      <c r="L51" s="1105">
        <v>1264.3675841704951</v>
      </c>
      <c r="M51" s="967">
        <v>11</v>
      </c>
      <c r="N51" s="967">
        <v>13.7</v>
      </c>
      <c r="O51" s="963"/>
      <c r="P51" s="870"/>
      <c r="Q51" s="1041"/>
      <c r="S51" s="256"/>
      <c r="T51" s="256"/>
      <c r="U51" s="256"/>
      <c r="V51" s="256"/>
      <c r="W51" s="256"/>
      <c r="X51" s="256"/>
      <c r="Y51" s="256"/>
      <c r="Z51" s="256"/>
      <c r="AA51" s="256"/>
      <c r="AB51" s="256"/>
      <c r="AC51" s="256"/>
      <c r="AE51" s="256"/>
      <c r="AF51" s="256"/>
      <c r="AG51" s="256"/>
    </row>
    <row r="52" spans="1:33" ht="13.5" customHeight="1" x14ac:dyDescent="0.2">
      <c r="A52" s="131"/>
      <c r="B52" s="227"/>
      <c r="C52" s="95" t="s">
        <v>260</v>
      </c>
      <c r="D52" s="183"/>
      <c r="E52" s="183"/>
      <c r="F52" s="183"/>
      <c r="G52" s="183"/>
      <c r="H52" s="183"/>
      <c r="I52" s="1104">
        <v>778.92490281375706</v>
      </c>
      <c r="J52" s="1104">
        <v>784.71175317644247</v>
      </c>
      <c r="K52" s="1100">
        <v>862.43</v>
      </c>
      <c r="L52" s="1105">
        <v>872.23595286473494</v>
      </c>
      <c r="M52" s="967">
        <v>28.5</v>
      </c>
      <c r="N52" s="967">
        <v>27.6</v>
      </c>
      <c r="O52" s="963"/>
      <c r="P52" s="870"/>
      <c r="Q52" s="1041"/>
      <c r="S52" s="256"/>
      <c r="T52" s="256"/>
      <c r="U52" s="256"/>
      <c r="V52" s="256"/>
      <c r="W52" s="256"/>
      <c r="X52" s="256"/>
      <c r="Y52" s="256"/>
      <c r="Z52" s="256"/>
      <c r="AA52" s="256"/>
      <c r="AB52" s="256"/>
      <c r="AC52" s="256"/>
      <c r="AE52" s="256"/>
      <c r="AF52" s="256"/>
      <c r="AG52" s="256"/>
    </row>
    <row r="53" spans="1:33" ht="13.5" customHeight="1" x14ac:dyDescent="0.2">
      <c r="A53" s="131"/>
      <c r="B53" s="227"/>
      <c r="C53" s="95" t="s">
        <v>259</v>
      </c>
      <c r="D53" s="183"/>
      <c r="E53" s="183"/>
      <c r="F53" s="183"/>
      <c r="G53" s="183"/>
      <c r="H53" s="183"/>
      <c r="I53" s="1104">
        <v>1343.3243536087937</v>
      </c>
      <c r="J53" s="1104">
        <v>1387.4408765975329</v>
      </c>
      <c r="K53" s="1100">
        <v>1520.5</v>
      </c>
      <c r="L53" s="1105">
        <v>1562.4646594455205</v>
      </c>
      <c r="M53" s="967">
        <v>29.2</v>
      </c>
      <c r="N53" s="967">
        <v>25.6</v>
      </c>
      <c r="O53" s="963"/>
      <c r="P53" s="870"/>
      <c r="Q53" s="1041"/>
      <c r="S53" s="256"/>
      <c r="T53" s="256"/>
      <c r="U53" s="256"/>
      <c r="V53" s="256"/>
      <c r="W53" s="256"/>
      <c r="X53" s="256"/>
      <c r="Y53" s="256"/>
      <c r="Z53" s="256"/>
      <c r="AA53" s="256"/>
      <c r="AB53" s="256"/>
      <c r="AC53" s="256"/>
      <c r="AE53" s="256"/>
      <c r="AF53" s="256"/>
      <c r="AG53" s="256"/>
    </row>
    <row r="54" spans="1:33" ht="13.5" customHeight="1" x14ac:dyDescent="0.2">
      <c r="A54" s="131"/>
      <c r="B54" s="227"/>
      <c r="C54" s="95" t="s">
        <v>110</v>
      </c>
      <c r="D54" s="183"/>
      <c r="E54" s="183"/>
      <c r="F54" s="183"/>
      <c r="G54" s="183"/>
      <c r="H54" s="183"/>
      <c r="I54" s="1104">
        <v>956.99450534874563</v>
      </c>
      <c r="J54" s="1104">
        <v>958.11337483641512</v>
      </c>
      <c r="K54" s="1100">
        <v>1063.67</v>
      </c>
      <c r="L54" s="1105">
        <v>1075.899221118055</v>
      </c>
      <c r="M54" s="967">
        <v>30.2</v>
      </c>
      <c r="N54" s="967">
        <v>31.2</v>
      </c>
      <c r="O54" s="963"/>
      <c r="P54" s="870"/>
      <c r="Q54" s="1041"/>
      <c r="S54" s="256"/>
      <c r="T54" s="256"/>
      <c r="U54" s="256"/>
      <c r="V54" s="256"/>
      <c r="W54" s="256"/>
      <c r="X54" s="256"/>
      <c r="Y54" s="256"/>
      <c r="Z54" s="256"/>
      <c r="AA54" s="256"/>
      <c r="AB54" s="256"/>
      <c r="AC54" s="256"/>
      <c r="AE54" s="256"/>
      <c r="AF54" s="256"/>
      <c r="AG54" s="256"/>
    </row>
    <row r="55" spans="1:33" ht="13.5" customHeight="1" x14ac:dyDescent="0.2">
      <c r="A55" s="131"/>
      <c r="B55" s="227"/>
      <c r="C55" s="181" t="s">
        <v>573</v>
      </c>
      <c r="D55" s="133"/>
      <c r="E55" s="134"/>
      <c r="F55" s="180"/>
      <c r="G55" s="180"/>
      <c r="H55" s="146"/>
      <c r="I55" s="1228"/>
      <c r="J55" s="1228"/>
      <c r="K55" s="1228"/>
      <c r="L55" s="1228"/>
      <c r="M55" s="1228"/>
      <c r="N55" s="1228"/>
      <c r="O55" s="1228"/>
      <c r="P55" s="131"/>
      <c r="Q55" s="1041"/>
      <c r="R55" s="1041"/>
      <c r="S55" s="1041"/>
      <c r="T55" s="256"/>
      <c r="U55" s="256"/>
    </row>
    <row r="56" spans="1:33" ht="13.5" customHeight="1" x14ac:dyDescent="0.2">
      <c r="A56" s="131"/>
      <c r="B56" s="227"/>
      <c r="C56" s="1606" t="s">
        <v>574</v>
      </c>
      <c r="D56" s="1606"/>
      <c r="E56" s="1606"/>
      <c r="F56" s="1606"/>
      <c r="G56" s="1606"/>
      <c r="H56" s="1606"/>
      <c r="I56" s="1606"/>
      <c r="J56" s="1606"/>
      <c r="K56" s="1606"/>
      <c r="L56" s="1606"/>
      <c r="M56" s="1606"/>
      <c r="N56" s="1606"/>
      <c r="O56" s="1606"/>
      <c r="P56" s="131"/>
      <c r="Q56" s="1041"/>
      <c r="S56" s="256"/>
      <c r="T56" s="256"/>
      <c r="U56" s="256"/>
    </row>
    <row r="57" spans="1:33" ht="13.5" customHeight="1" x14ac:dyDescent="0.2">
      <c r="A57" s="131"/>
      <c r="B57" s="231">
        <v>14</v>
      </c>
      <c r="C57" s="1595">
        <v>42948</v>
      </c>
      <c r="D57" s="1595"/>
      <c r="E57" s="133"/>
      <c r="F57" s="133"/>
      <c r="G57" s="133"/>
      <c r="H57" s="133"/>
      <c r="I57" s="133"/>
      <c r="J57" s="133"/>
      <c r="K57" s="133"/>
      <c r="L57" s="133"/>
      <c r="M57" s="133"/>
      <c r="N57" s="133"/>
      <c r="P57" s="131"/>
    </row>
    <row r="60" spans="1:33" x14ac:dyDescent="0.2">
      <c r="Z60" s="132">
        <v>1</v>
      </c>
    </row>
  </sheetData>
  <mergeCells count="19">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8:F8"/>
    <mergeCell ref="C13:D14"/>
    <mergeCell ref="K14:L14"/>
    <mergeCell ref="I14:J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49"/>
  <sheetViews>
    <sheetView zoomScaleNormal="100" workbookViewId="0"/>
  </sheetViews>
  <sheetFormatPr defaultRowHeight="12.75" x14ac:dyDescent="0.2"/>
  <cols>
    <col min="1" max="1" width="1" style="1402" customWidth="1"/>
    <col min="2" max="2" width="2.5703125" style="1402" customWidth="1"/>
    <col min="3" max="3" width="2.28515625" style="1402" customWidth="1"/>
    <col min="4" max="4" width="39.140625" style="1402" customWidth="1"/>
    <col min="5" max="5" width="10.42578125" style="1402" customWidth="1"/>
    <col min="6" max="6" width="11" style="1402" customWidth="1"/>
    <col min="7" max="7" width="10.42578125" style="1402" customWidth="1"/>
    <col min="8" max="8" width="11" style="1402" customWidth="1"/>
    <col min="9" max="9" width="10.7109375" style="1402" customWidth="1"/>
    <col min="10" max="10" width="2.5703125" style="1402" customWidth="1"/>
    <col min="11" max="11" width="1" style="1402" customWidth="1"/>
    <col min="12" max="16384" width="9.140625" style="1402"/>
  </cols>
  <sheetData>
    <row r="1" spans="1:11" ht="13.5" customHeight="1" x14ac:dyDescent="0.2">
      <c r="A1" s="1399"/>
      <c r="B1" s="1619" t="s">
        <v>317</v>
      </c>
      <c r="C1" s="1619"/>
      <c r="D1" s="1619"/>
      <c r="E1" s="1400"/>
      <c r="F1" s="1400"/>
      <c r="G1" s="1400"/>
      <c r="H1" s="1400"/>
      <c r="I1" s="1400"/>
      <c r="J1" s="1401"/>
      <c r="K1" s="1399"/>
    </row>
    <row r="2" spans="1:11" ht="6" customHeight="1" x14ac:dyDescent="0.2">
      <c r="A2" s="1399"/>
      <c r="B2" s="1620"/>
      <c r="C2" s="1620"/>
      <c r="D2" s="1620"/>
      <c r="E2" s="1403"/>
      <c r="F2" s="1403"/>
      <c r="G2" s="1403"/>
      <c r="H2" s="1403"/>
      <c r="I2" s="1403"/>
      <c r="J2" s="1404"/>
      <c r="K2" s="1399"/>
    </row>
    <row r="3" spans="1:11" ht="13.5" customHeight="1" thickBot="1" x14ac:dyDescent="0.25">
      <c r="A3" s="1399"/>
      <c r="B3" s="1403"/>
      <c r="C3" s="1403"/>
      <c r="D3" s="1403"/>
      <c r="E3" s="1405"/>
      <c r="F3" s="1405"/>
      <c r="G3" s="1405"/>
      <c r="H3" s="1405"/>
      <c r="I3" s="1405" t="s">
        <v>70</v>
      </c>
      <c r="J3" s="1406"/>
      <c r="K3" s="1399"/>
    </row>
    <row r="4" spans="1:11" s="1409" customFormat="1" ht="13.5" customHeight="1" thickBot="1" x14ac:dyDescent="0.25">
      <c r="A4" s="1407"/>
      <c r="B4" s="1408"/>
      <c r="C4" s="1610" t="s">
        <v>344</v>
      </c>
      <c r="D4" s="1611"/>
      <c r="E4" s="1611"/>
      <c r="F4" s="1611"/>
      <c r="G4" s="1611"/>
      <c r="H4" s="1611"/>
      <c r="I4" s="1612"/>
      <c r="J4" s="1406"/>
      <c r="K4" s="1407"/>
    </row>
    <row r="5" spans="1:11" ht="4.5" customHeight="1" x14ac:dyDescent="0.2">
      <c r="A5" s="1399"/>
      <c r="B5" s="1403"/>
      <c r="C5" s="1613" t="s">
        <v>85</v>
      </c>
      <c r="D5" s="1614"/>
      <c r="E5" s="1410"/>
      <c r="F5" s="1410"/>
      <c r="G5" s="1410"/>
      <c r="H5" s="1410"/>
      <c r="I5" s="1410"/>
      <c r="J5" s="1406"/>
      <c r="K5" s="1399"/>
    </row>
    <row r="6" spans="1:11" ht="15.75" customHeight="1" x14ac:dyDescent="0.2">
      <c r="A6" s="1399"/>
      <c r="B6" s="1403"/>
      <c r="C6" s="1613"/>
      <c r="D6" s="1614"/>
      <c r="E6" s="1615" t="s">
        <v>343</v>
      </c>
      <c r="F6" s="1615"/>
      <c r="G6" s="1615"/>
      <c r="H6" s="1615"/>
      <c r="I6" s="1615"/>
      <c r="J6" s="1406"/>
      <c r="K6" s="1399"/>
    </row>
    <row r="7" spans="1:11" ht="13.5" customHeight="1" x14ac:dyDescent="0.2">
      <c r="A7" s="1399"/>
      <c r="B7" s="1403"/>
      <c r="C7" s="1614"/>
      <c r="D7" s="1614"/>
      <c r="E7" s="1616">
        <v>2016</v>
      </c>
      <c r="F7" s="1616"/>
      <c r="G7" s="1616"/>
      <c r="H7" s="1618">
        <v>2017</v>
      </c>
      <c r="I7" s="1616"/>
      <c r="J7" s="1406"/>
      <c r="K7" s="1399"/>
    </row>
    <row r="8" spans="1:11" ht="13.5" customHeight="1" x14ac:dyDescent="0.2">
      <c r="A8" s="1399"/>
      <c r="B8" s="1403"/>
      <c r="C8" s="1411"/>
      <c r="D8" s="1411"/>
      <c r="E8" s="1412" t="s">
        <v>102</v>
      </c>
      <c r="F8" s="1413" t="s">
        <v>493</v>
      </c>
      <c r="G8" s="1414" t="s">
        <v>96</v>
      </c>
      <c r="H8" s="1415" t="s">
        <v>93</v>
      </c>
      <c r="I8" s="1414" t="s">
        <v>102</v>
      </c>
      <c r="J8" s="1406"/>
      <c r="K8" s="1399"/>
    </row>
    <row r="9" spans="1:11" s="1420" customFormat="1" ht="23.25" customHeight="1" x14ac:dyDescent="0.2">
      <c r="A9" s="1416"/>
      <c r="B9" s="1417"/>
      <c r="C9" s="1607" t="s">
        <v>68</v>
      </c>
      <c r="D9" s="1607"/>
      <c r="E9" s="1418">
        <v>5.21</v>
      </c>
      <c r="F9" s="1418">
        <v>5.21</v>
      </c>
      <c r="G9" s="1418">
        <v>5.2</v>
      </c>
      <c r="H9" s="1418">
        <v>5.3</v>
      </c>
      <c r="I9" s="1418">
        <v>5.2</v>
      </c>
      <c r="J9" s="1419"/>
      <c r="K9" s="1416"/>
    </row>
    <row r="10" spans="1:11" ht="18.75" customHeight="1" x14ac:dyDescent="0.2">
      <c r="A10" s="1399"/>
      <c r="B10" s="1403"/>
      <c r="C10" s="196" t="s">
        <v>325</v>
      </c>
      <c r="D10" s="1421"/>
      <c r="E10" s="1422">
        <v>10.93</v>
      </c>
      <c r="F10" s="1422">
        <v>10.63</v>
      </c>
      <c r="G10" s="1422">
        <v>10.77</v>
      </c>
      <c r="H10" s="1422">
        <v>10.9</v>
      </c>
      <c r="I10" s="1422">
        <v>10.5</v>
      </c>
      <c r="J10" s="1419"/>
      <c r="K10" s="1399"/>
    </row>
    <row r="11" spans="1:11" ht="18.75" customHeight="1" x14ac:dyDescent="0.2">
      <c r="A11" s="1399"/>
      <c r="B11" s="1403"/>
      <c r="C11" s="196" t="s">
        <v>251</v>
      </c>
      <c r="D11" s="1423"/>
      <c r="E11" s="1422">
        <v>6.96</v>
      </c>
      <c r="F11" s="1422">
        <v>7.02</v>
      </c>
      <c r="G11" s="1422">
        <v>7.07</v>
      </c>
      <c r="H11" s="1422">
        <v>7.2</v>
      </c>
      <c r="I11" s="1422">
        <v>7.1</v>
      </c>
      <c r="J11" s="1419"/>
      <c r="K11" s="1399"/>
    </row>
    <row r="12" spans="1:11" ht="18.75" customHeight="1" x14ac:dyDescent="0.2">
      <c r="A12" s="1399"/>
      <c r="B12" s="1403"/>
      <c r="C12" s="196" t="s">
        <v>252</v>
      </c>
      <c r="D12" s="1423"/>
      <c r="E12" s="1422">
        <v>4.29</v>
      </c>
      <c r="F12" s="1422">
        <v>4.3</v>
      </c>
      <c r="G12" s="1422">
        <v>4.28</v>
      </c>
      <c r="H12" s="1422">
        <v>4.3</v>
      </c>
      <c r="I12" s="1422">
        <v>4.3</v>
      </c>
      <c r="J12" s="1419"/>
      <c r="K12" s="1399"/>
    </row>
    <row r="13" spans="1:11" ht="18.75" customHeight="1" x14ac:dyDescent="0.2">
      <c r="A13" s="1399"/>
      <c r="B13" s="1403"/>
      <c r="C13" s="196" t="s">
        <v>84</v>
      </c>
      <c r="D13" s="1421"/>
      <c r="E13" s="1422">
        <v>4.1900000000000004</v>
      </c>
      <c r="F13" s="1422">
        <v>4.2699999999999996</v>
      </c>
      <c r="G13" s="1422">
        <v>4.2699999999999996</v>
      </c>
      <c r="H13" s="1422">
        <v>4.3</v>
      </c>
      <c r="I13" s="1422">
        <v>4.3</v>
      </c>
      <c r="J13" s="1424"/>
      <c r="K13" s="1399"/>
    </row>
    <row r="14" spans="1:11" ht="18.75" customHeight="1" x14ac:dyDescent="0.2">
      <c r="A14" s="1399"/>
      <c r="B14" s="1403"/>
      <c r="C14" s="196" t="s">
        <v>253</v>
      </c>
      <c r="D14" s="1423"/>
      <c r="E14" s="1422">
        <v>4.5</v>
      </c>
      <c r="F14" s="1422">
        <v>4.4800000000000004</v>
      </c>
      <c r="G14" s="1422">
        <v>4.46</v>
      </c>
      <c r="H14" s="1422">
        <v>4.5</v>
      </c>
      <c r="I14" s="1422">
        <v>4.4000000000000004</v>
      </c>
      <c r="J14" s="1424"/>
      <c r="K14" s="1399"/>
    </row>
    <row r="15" spans="1:11" ht="18.75" customHeight="1" x14ac:dyDescent="0.2">
      <c r="A15" s="1399"/>
      <c r="B15" s="1403"/>
      <c r="C15" s="196" t="s">
        <v>83</v>
      </c>
      <c r="D15" s="1423"/>
      <c r="E15" s="1422">
        <v>4.16</v>
      </c>
      <c r="F15" s="1422">
        <v>4.2699999999999996</v>
      </c>
      <c r="G15" s="1422">
        <v>4.28</v>
      </c>
      <c r="H15" s="1422">
        <v>4.4000000000000004</v>
      </c>
      <c r="I15" s="1422">
        <v>4.3</v>
      </c>
      <c r="J15" s="1424"/>
      <c r="K15" s="1399"/>
    </row>
    <row r="16" spans="1:11" ht="18.75" customHeight="1" x14ac:dyDescent="0.2">
      <c r="A16" s="1399"/>
      <c r="B16" s="1403"/>
      <c r="C16" s="196" t="s">
        <v>254</v>
      </c>
      <c r="D16" s="1423"/>
      <c r="E16" s="1422">
        <v>4.33</v>
      </c>
      <c r="F16" s="1422">
        <v>4.29</v>
      </c>
      <c r="G16" s="1422">
        <v>4.3099999999999996</v>
      </c>
      <c r="H16" s="1422">
        <v>4.4000000000000004</v>
      </c>
      <c r="I16" s="1422">
        <v>4.4000000000000004</v>
      </c>
      <c r="J16" s="1424"/>
      <c r="K16" s="1399"/>
    </row>
    <row r="17" spans="1:11" ht="18.75" customHeight="1" x14ac:dyDescent="0.2">
      <c r="A17" s="1399"/>
      <c r="B17" s="1403"/>
      <c r="C17" s="196" t="s">
        <v>82</v>
      </c>
      <c r="D17" s="1423"/>
      <c r="E17" s="1422">
        <v>4.26</v>
      </c>
      <c r="F17" s="1422">
        <v>4.2300000000000004</v>
      </c>
      <c r="G17" s="1422">
        <v>4.37</v>
      </c>
      <c r="H17" s="1422">
        <v>4.4000000000000004</v>
      </c>
      <c r="I17" s="1422">
        <v>4.4000000000000004</v>
      </c>
      <c r="J17" s="1424"/>
      <c r="K17" s="1399"/>
    </row>
    <row r="18" spans="1:11" ht="18.75" customHeight="1" x14ac:dyDescent="0.2">
      <c r="A18" s="1399"/>
      <c r="B18" s="1403"/>
      <c r="C18" s="196" t="s">
        <v>81</v>
      </c>
      <c r="D18" s="1423"/>
      <c r="E18" s="1422">
        <v>4.7300000000000004</v>
      </c>
      <c r="F18" s="1422">
        <v>4.8</v>
      </c>
      <c r="G18" s="1422">
        <v>4.78</v>
      </c>
      <c r="H18" s="1422">
        <v>4.9000000000000004</v>
      </c>
      <c r="I18" s="1422">
        <v>4.9000000000000004</v>
      </c>
      <c r="J18" s="1424"/>
      <c r="K18" s="1399"/>
    </row>
    <row r="19" spans="1:11" ht="18.75" customHeight="1" x14ac:dyDescent="0.2">
      <c r="A19" s="1399"/>
      <c r="B19" s="1403"/>
      <c r="C19" s="196" t="s">
        <v>255</v>
      </c>
      <c r="D19" s="1423"/>
      <c r="E19" s="1422">
        <v>4.25</v>
      </c>
      <c r="F19" s="1422">
        <v>4.32</v>
      </c>
      <c r="G19" s="1422">
        <v>4.3</v>
      </c>
      <c r="H19" s="1422">
        <v>4.4000000000000004</v>
      </c>
      <c r="I19" s="1422">
        <v>4.4000000000000004</v>
      </c>
      <c r="J19" s="1424"/>
      <c r="K19" s="1399"/>
    </row>
    <row r="20" spans="1:11" ht="18.75" customHeight="1" x14ac:dyDescent="0.2">
      <c r="A20" s="1399"/>
      <c r="B20" s="1403"/>
      <c r="C20" s="196" t="s">
        <v>80</v>
      </c>
      <c r="D20" s="1421"/>
      <c r="E20" s="1422">
        <v>4.9800000000000004</v>
      </c>
      <c r="F20" s="1422">
        <v>5.0599999999999996</v>
      </c>
      <c r="G20" s="1422">
        <v>5.12</v>
      </c>
      <c r="H20" s="1422">
        <v>5</v>
      </c>
      <c r="I20" s="1422">
        <v>5</v>
      </c>
      <c r="J20" s="1424"/>
      <c r="K20" s="1399"/>
    </row>
    <row r="21" spans="1:11" ht="18.75" customHeight="1" x14ac:dyDescent="0.2">
      <c r="A21" s="1399"/>
      <c r="B21" s="1403"/>
      <c r="C21" s="196" t="s">
        <v>256</v>
      </c>
      <c r="D21" s="1423"/>
      <c r="E21" s="1422">
        <v>5.23</v>
      </c>
      <c r="F21" s="1422">
        <v>5.27</v>
      </c>
      <c r="G21" s="1422">
        <v>5.09</v>
      </c>
      <c r="H21" s="1422">
        <v>5.0999999999999996</v>
      </c>
      <c r="I21" s="1422">
        <v>5.2</v>
      </c>
      <c r="J21" s="1424"/>
      <c r="K21" s="1399"/>
    </row>
    <row r="22" spans="1:11" ht="18.75" customHeight="1" x14ac:dyDescent="0.2">
      <c r="A22" s="1399"/>
      <c r="B22" s="1403"/>
      <c r="C22" s="196" t="s">
        <v>257</v>
      </c>
      <c r="D22" s="1423"/>
      <c r="E22" s="1422">
        <v>4.8099999999999996</v>
      </c>
      <c r="F22" s="1422">
        <v>4.87</v>
      </c>
      <c r="G22" s="1422">
        <v>4.8499999999999996</v>
      </c>
      <c r="H22" s="1422">
        <v>4.9000000000000004</v>
      </c>
      <c r="I22" s="1422">
        <v>4.8</v>
      </c>
      <c r="J22" s="1424"/>
      <c r="K22" s="1399"/>
    </row>
    <row r="23" spans="1:11" ht="18.75" customHeight="1" x14ac:dyDescent="0.2">
      <c r="A23" s="1399"/>
      <c r="B23" s="1403"/>
      <c r="C23" s="196" t="s">
        <v>331</v>
      </c>
      <c r="D23" s="1423"/>
      <c r="E23" s="1422">
        <v>4.67</v>
      </c>
      <c r="F23" s="1422">
        <v>4.7</v>
      </c>
      <c r="G23" s="1422">
        <v>4.7</v>
      </c>
      <c r="H23" s="1422">
        <v>4.7</v>
      </c>
      <c r="I23" s="1422">
        <v>4.7</v>
      </c>
      <c r="J23" s="1424"/>
      <c r="K23" s="1399"/>
    </row>
    <row r="24" spans="1:11" ht="18.75" customHeight="1" x14ac:dyDescent="0.2">
      <c r="A24" s="1399"/>
      <c r="B24" s="1403"/>
      <c r="C24" s="196" t="s">
        <v>332</v>
      </c>
      <c r="D24" s="1423"/>
      <c r="E24" s="1422">
        <v>4.1500000000000004</v>
      </c>
      <c r="F24" s="1422">
        <v>4.2</v>
      </c>
      <c r="G24" s="1422">
        <v>4.1399999999999997</v>
      </c>
      <c r="H24" s="1422">
        <v>4.2</v>
      </c>
      <c r="I24" s="1422">
        <v>4.2</v>
      </c>
      <c r="J24" s="1424"/>
      <c r="K24" s="1399"/>
    </row>
    <row r="25" spans="1:11" ht="35.25" customHeight="1" thickBot="1" x14ac:dyDescent="0.25">
      <c r="A25" s="1399"/>
      <c r="B25" s="1403"/>
      <c r="C25" s="1425"/>
      <c r="D25" s="1425"/>
      <c r="E25" s="1426"/>
      <c r="F25" s="1426"/>
      <c r="G25" s="1426"/>
      <c r="H25" s="1426"/>
      <c r="I25" s="1426"/>
      <c r="J25" s="1424"/>
      <c r="K25" s="1399"/>
    </row>
    <row r="26" spans="1:11" s="1409" customFormat="1" ht="13.5" customHeight="1" thickBot="1" x14ac:dyDescent="0.25">
      <c r="A26" s="1407"/>
      <c r="B26" s="1408"/>
      <c r="C26" s="1610" t="s">
        <v>345</v>
      </c>
      <c r="D26" s="1611"/>
      <c r="E26" s="1611"/>
      <c r="F26" s="1611"/>
      <c r="G26" s="1611"/>
      <c r="H26" s="1611"/>
      <c r="I26" s="1612"/>
      <c r="J26" s="1424"/>
      <c r="K26" s="1407"/>
    </row>
    <row r="27" spans="1:11" ht="4.5" customHeight="1" x14ac:dyDescent="0.2">
      <c r="A27" s="1399"/>
      <c r="B27" s="1403"/>
      <c r="C27" s="1613" t="s">
        <v>85</v>
      </c>
      <c r="D27" s="1614"/>
      <c r="E27" s="1425"/>
      <c r="F27" s="1425"/>
      <c r="G27" s="1425"/>
      <c r="H27" s="1425"/>
      <c r="I27" s="1425"/>
      <c r="J27" s="1424"/>
      <c r="K27" s="1399"/>
    </row>
    <row r="28" spans="1:11" ht="15.75" customHeight="1" x14ac:dyDescent="0.2">
      <c r="A28" s="1399"/>
      <c r="B28" s="1403"/>
      <c r="C28" s="1613"/>
      <c r="D28" s="1614"/>
      <c r="E28" s="1615" t="s">
        <v>351</v>
      </c>
      <c r="F28" s="1615"/>
      <c r="G28" s="1615"/>
      <c r="H28" s="1615"/>
      <c r="I28" s="1615"/>
      <c r="J28" s="1406"/>
      <c r="K28" s="1399"/>
    </row>
    <row r="29" spans="1:11" ht="13.5" customHeight="1" x14ac:dyDescent="0.2">
      <c r="A29" s="1399"/>
      <c r="B29" s="1403"/>
      <c r="C29" s="1614"/>
      <c r="D29" s="1614"/>
      <c r="E29" s="1616">
        <v>2016</v>
      </c>
      <c r="F29" s="1616"/>
      <c r="G29" s="1617"/>
      <c r="H29" s="1618">
        <v>2017</v>
      </c>
      <c r="I29" s="1616"/>
      <c r="J29" s="1406"/>
      <c r="K29" s="1399"/>
    </row>
    <row r="30" spans="1:11" ht="13.5" customHeight="1" x14ac:dyDescent="0.2">
      <c r="A30" s="1399"/>
      <c r="B30" s="1403"/>
      <c r="C30" s="1411"/>
      <c r="D30" s="1411"/>
      <c r="E30" s="1412" t="s">
        <v>102</v>
      </c>
      <c r="F30" s="1413" t="s">
        <v>493</v>
      </c>
      <c r="G30" s="1414" t="s">
        <v>96</v>
      </c>
      <c r="H30" s="1415" t="s">
        <v>93</v>
      </c>
      <c r="I30" s="1414" t="s">
        <v>102</v>
      </c>
      <c r="J30" s="1406"/>
      <c r="K30" s="1399"/>
    </row>
    <row r="31" spans="1:11" s="1420" customFormat="1" ht="23.25" customHeight="1" x14ac:dyDescent="0.2">
      <c r="A31" s="1416"/>
      <c r="B31" s="1417"/>
      <c r="C31" s="1607" t="s">
        <v>68</v>
      </c>
      <c r="D31" s="1607"/>
      <c r="E31" s="1427">
        <v>901.57</v>
      </c>
      <c r="F31" s="1427">
        <v>902.73</v>
      </c>
      <c r="G31" s="1427">
        <v>900.77</v>
      </c>
      <c r="H31" s="1427">
        <v>914.1</v>
      </c>
      <c r="I31" s="1427">
        <v>906</v>
      </c>
      <c r="J31" s="1419"/>
      <c r="K31" s="1416"/>
    </row>
    <row r="32" spans="1:11" ht="18.75" customHeight="1" x14ac:dyDescent="0.2">
      <c r="A32" s="1399"/>
      <c r="B32" s="1403"/>
      <c r="C32" s="196" t="s">
        <v>325</v>
      </c>
      <c r="D32" s="1421"/>
      <c r="E32" s="1428">
        <v>1878.1</v>
      </c>
      <c r="F32" s="1428">
        <v>1826.47</v>
      </c>
      <c r="G32" s="1428">
        <v>1849.69</v>
      </c>
      <c r="H32" s="1428">
        <v>1867.1</v>
      </c>
      <c r="I32" s="1428">
        <v>1809.6</v>
      </c>
      <c r="J32" s="1419"/>
      <c r="K32" s="1399"/>
    </row>
    <row r="33" spans="1:11" ht="18.75" customHeight="1" x14ac:dyDescent="0.2">
      <c r="A33" s="1399"/>
      <c r="B33" s="1403"/>
      <c r="C33" s="196" t="s">
        <v>251</v>
      </c>
      <c r="D33" s="1423"/>
      <c r="E33" s="1428">
        <v>1205.8900000000001</v>
      </c>
      <c r="F33" s="1428">
        <v>1217.05</v>
      </c>
      <c r="G33" s="1428">
        <v>1225.3399999999999</v>
      </c>
      <c r="H33" s="1428">
        <v>1240.7</v>
      </c>
      <c r="I33" s="1428">
        <v>1225.2</v>
      </c>
      <c r="J33" s="1419"/>
      <c r="K33" s="1399"/>
    </row>
    <row r="34" spans="1:11" ht="18.75" customHeight="1" x14ac:dyDescent="0.2">
      <c r="A34" s="1399"/>
      <c r="B34" s="1403"/>
      <c r="C34" s="196" t="s">
        <v>252</v>
      </c>
      <c r="D34" s="1423"/>
      <c r="E34" s="1428">
        <v>742.81</v>
      </c>
      <c r="F34" s="1428">
        <v>745.52</v>
      </c>
      <c r="G34" s="1428">
        <v>741.11</v>
      </c>
      <c r="H34" s="1428">
        <v>752.1</v>
      </c>
      <c r="I34" s="1428">
        <v>747.9</v>
      </c>
      <c r="J34" s="1419"/>
      <c r="K34" s="1399"/>
    </row>
    <row r="35" spans="1:11" ht="18.75" customHeight="1" x14ac:dyDescent="0.2">
      <c r="A35" s="1399"/>
      <c r="B35" s="1403"/>
      <c r="C35" s="196" t="s">
        <v>84</v>
      </c>
      <c r="D35" s="1421"/>
      <c r="E35" s="1428">
        <v>726.23</v>
      </c>
      <c r="F35" s="1428">
        <v>740.52</v>
      </c>
      <c r="G35" s="1428">
        <v>739.3</v>
      </c>
      <c r="H35" s="1428">
        <v>753</v>
      </c>
      <c r="I35" s="1428">
        <v>749.9</v>
      </c>
      <c r="J35" s="1424"/>
      <c r="K35" s="1399"/>
    </row>
    <row r="36" spans="1:11" ht="18.75" customHeight="1" x14ac:dyDescent="0.2">
      <c r="A36" s="1399"/>
      <c r="B36" s="1403"/>
      <c r="C36" s="196" t="s">
        <v>253</v>
      </c>
      <c r="D36" s="1423"/>
      <c r="E36" s="1428">
        <v>778.97</v>
      </c>
      <c r="F36" s="1428">
        <v>775.81</v>
      </c>
      <c r="G36" s="1428">
        <v>771.28</v>
      </c>
      <c r="H36" s="1428">
        <v>779.5</v>
      </c>
      <c r="I36" s="1428">
        <v>770.2</v>
      </c>
      <c r="J36" s="1424"/>
      <c r="K36" s="1399"/>
    </row>
    <row r="37" spans="1:11" ht="18.75" customHeight="1" x14ac:dyDescent="0.2">
      <c r="A37" s="1399"/>
      <c r="B37" s="1403"/>
      <c r="C37" s="196" t="s">
        <v>83</v>
      </c>
      <c r="D37" s="1423"/>
      <c r="E37" s="1428">
        <v>720.26</v>
      </c>
      <c r="F37" s="1428">
        <v>739.67</v>
      </c>
      <c r="G37" s="1428">
        <v>742.2</v>
      </c>
      <c r="H37" s="1428">
        <v>758.5</v>
      </c>
      <c r="I37" s="1428">
        <v>751.2</v>
      </c>
      <c r="J37" s="1424"/>
      <c r="K37" s="1399"/>
    </row>
    <row r="38" spans="1:11" ht="18.75" customHeight="1" x14ac:dyDescent="0.2">
      <c r="A38" s="1399"/>
      <c r="B38" s="1403"/>
      <c r="C38" s="196" t="s">
        <v>254</v>
      </c>
      <c r="D38" s="1423"/>
      <c r="E38" s="1428">
        <v>750.01</v>
      </c>
      <c r="F38" s="1428">
        <v>743.95</v>
      </c>
      <c r="G38" s="1428">
        <v>747.9</v>
      </c>
      <c r="H38" s="1428">
        <v>765.9</v>
      </c>
      <c r="I38" s="1428">
        <v>770.3</v>
      </c>
      <c r="J38" s="1424"/>
      <c r="K38" s="1399"/>
    </row>
    <row r="39" spans="1:11" ht="18.75" customHeight="1" x14ac:dyDescent="0.2">
      <c r="A39" s="1399"/>
      <c r="B39" s="1403"/>
      <c r="C39" s="196" t="s">
        <v>82</v>
      </c>
      <c r="D39" s="1423"/>
      <c r="E39" s="1428">
        <v>738.96</v>
      </c>
      <c r="F39" s="1428">
        <v>733.22</v>
      </c>
      <c r="G39" s="1428">
        <v>756.25</v>
      </c>
      <c r="H39" s="1428">
        <v>765.5</v>
      </c>
      <c r="I39" s="1428">
        <v>763.8</v>
      </c>
      <c r="J39" s="1424"/>
      <c r="K39" s="1399"/>
    </row>
    <row r="40" spans="1:11" ht="18.75" customHeight="1" x14ac:dyDescent="0.2">
      <c r="A40" s="1399"/>
      <c r="B40" s="1403"/>
      <c r="C40" s="196" t="s">
        <v>81</v>
      </c>
      <c r="D40" s="1423"/>
      <c r="E40" s="1428">
        <v>820.31</v>
      </c>
      <c r="F40" s="1428">
        <v>831.2</v>
      </c>
      <c r="G40" s="1428">
        <v>829.34</v>
      </c>
      <c r="H40" s="1428">
        <v>855</v>
      </c>
      <c r="I40" s="1428">
        <v>847.7</v>
      </c>
      <c r="J40" s="1424"/>
      <c r="K40" s="1399"/>
    </row>
    <row r="41" spans="1:11" ht="18.75" customHeight="1" x14ac:dyDescent="0.2">
      <c r="A41" s="1399"/>
      <c r="B41" s="1403"/>
      <c r="C41" s="196" t="s">
        <v>255</v>
      </c>
      <c r="D41" s="1423"/>
      <c r="E41" s="1428">
        <v>735.62</v>
      </c>
      <c r="F41" s="1428">
        <v>747.84</v>
      </c>
      <c r="G41" s="1428">
        <v>745.1</v>
      </c>
      <c r="H41" s="1428">
        <v>766.7</v>
      </c>
      <c r="I41" s="1428">
        <v>759.5</v>
      </c>
      <c r="J41" s="1424"/>
      <c r="K41" s="1399"/>
    </row>
    <row r="42" spans="1:11" ht="18.75" customHeight="1" x14ac:dyDescent="0.2">
      <c r="A42" s="1399"/>
      <c r="B42" s="1403"/>
      <c r="C42" s="196" t="s">
        <v>80</v>
      </c>
      <c r="D42" s="1421"/>
      <c r="E42" s="1428">
        <v>863.33</v>
      </c>
      <c r="F42" s="1428">
        <v>877.26</v>
      </c>
      <c r="G42" s="1428">
        <v>886.55</v>
      </c>
      <c r="H42" s="1428">
        <v>872.2</v>
      </c>
      <c r="I42" s="1428">
        <v>870.9</v>
      </c>
      <c r="J42" s="1424"/>
      <c r="K42" s="1399"/>
    </row>
    <row r="43" spans="1:11" ht="18.75" customHeight="1" x14ac:dyDescent="0.2">
      <c r="A43" s="1399"/>
      <c r="B43" s="1403"/>
      <c r="C43" s="196" t="s">
        <v>256</v>
      </c>
      <c r="D43" s="1423"/>
      <c r="E43" s="1428">
        <v>906.3</v>
      </c>
      <c r="F43" s="1428">
        <v>913.28</v>
      </c>
      <c r="G43" s="1428">
        <v>881.58</v>
      </c>
      <c r="H43" s="1428">
        <v>890.4</v>
      </c>
      <c r="I43" s="1428">
        <v>901.2</v>
      </c>
      <c r="J43" s="1424"/>
      <c r="K43" s="1399"/>
    </row>
    <row r="44" spans="1:11" ht="18.75" customHeight="1" x14ac:dyDescent="0.2">
      <c r="A44" s="1399"/>
      <c r="B44" s="1403"/>
      <c r="C44" s="196" t="s">
        <v>257</v>
      </c>
      <c r="D44" s="1423"/>
      <c r="E44" s="1428">
        <v>833.48</v>
      </c>
      <c r="F44" s="1428">
        <v>843.53</v>
      </c>
      <c r="G44" s="1428">
        <v>840.46</v>
      </c>
      <c r="H44" s="1428">
        <v>840.7</v>
      </c>
      <c r="I44" s="1428">
        <v>836.5</v>
      </c>
      <c r="J44" s="1424"/>
      <c r="K44" s="1399"/>
    </row>
    <row r="45" spans="1:11" ht="18.75" customHeight="1" x14ac:dyDescent="0.2">
      <c r="A45" s="1399"/>
      <c r="B45" s="1403"/>
      <c r="C45" s="196" t="s">
        <v>331</v>
      </c>
      <c r="D45" s="1423"/>
      <c r="E45" s="1428">
        <v>809.81</v>
      </c>
      <c r="F45" s="1428">
        <v>812.33</v>
      </c>
      <c r="G45" s="1428">
        <v>814.85</v>
      </c>
      <c r="H45" s="1428">
        <v>822.9</v>
      </c>
      <c r="I45" s="1428">
        <v>820.3</v>
      </c>
      <c r="J45" s="1424"/>
      <c r="K45" s="1399"/>
    </row>
    <row r="46" spans="1:11" ht="18.75" customHeight="1" x14ac:dyDescent="0.2">
      <c r="A46" s="1399"/>
      <c r="B46" s="1403"/>
      <c r="C46" s="196" t="s">
        <v>332</v>
      </c>
      <c r="D46" s="1423"/>
      <c r="E46" s="1428">
        <v>718.08</v>
      </c>
      <c r="F46" s="1428">
        <v>727.13</v>
      </c>
      <c r="G46" s="1428">
        <v>716.58</v>
      </c>
      <c r="H46" s="1428">
        <v>731.8</v>
      </c>
      <c r="I46" s="1428">
        <v>733.3</v>
      </c>
      <c r="J46" s="1424"/>
      <c r="K46" s="1399"/>
    </row>
    <row r="47" spans="1:11" s="1431" customFormat="1" ht="13.5" customHeight="1" x14ac:dyDescent="0.2">
      <c r="A47" s="1429"/>
      <c r="B47" s="1429"/>
      <c r="C47" s="1608" t="s">
        <v>683</v>
      </c>
      <c r="D47" s="1608"/>
      <c r="E47" s="1608"/>
      <c r="F47" s="1608"/>
      <c r="G47" s="1608"/>
      <c r="H47" s="1608"/>
      <c r="I47" s="1608"/>
      <c r="J47" s="1430"/>
      <c r="K47" s="1429"/>
    </row>
    <row r="48" spans="1:11" ht="13.5" customHeight="1" x14ac:dyDescent="0.2">
      <c r="A48" s="1399"/>
      <c r="B48" s="1403"/>
      <c r="C48" s="1432" t="s">
        <v>434</v>
      </c>
      <c r="D48" s="1410"/>
      <c r="E48" s="1410"/>
      <c r="G48" s="1433" t="s">
        <v>492</v>
      </c>
      <c r="H48" s="1410"/>
      <c r="I48" s="1410"/>
      <c r="J48" s="1424"/>
      <c r="K48" s="1399"/>
    </row>
    <row r="49" spans="1:11" ht="13.5" customHeight="1" x14ac:dyDescent="0.2">
      <c r="A49" s="1399"/>
      <c r="B49" s="1399"/>
      <c r="C49" s="1399"/>
      <c r="D49" s="1429"/>
      <c r="E49" s="1403"/>
      <c r="F49" s="1403"/>
      <c r="G49" s="1403"/>
      <c r="H49" s="1609">
        <v>42948</v>
      </c>
      <c r="I49" s="1609"/>
      <c r="J49" s="246">
        <v>15</v>
      </c>
      <c r="K49" s="1399"/>
    </row>
  </sheetData>
  <mergeCells count="16">
    <mergeCell ref="B1:D1"/>
    <mergeCell ref="B2:D2"/>
    <mergeCell ref="C4:I4"/>
    <mergeCell ref="C5:D7"/>
    <mergeCell ref="E6:I6"/>
    <mergeCell ref="E7:G7"/>
    <mergeCell ref="H7:I7"/>
    <mergeCell ref="C31:D31"/>
    <mergeCell ref="C47:I47"/>
    <mergeCell ref="H49:I49"/>
    <mergeCell ref="C9:D9"/>
    <mergeCell ref="C26:I26"/>
    <mergeCell ref="C27:D29"/>
    <mergeCell ref="E28:I28"/>
    <mergeCell ref="E29:G29"/>
    <mergeCell ref="H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397" customWidth="1"/>
    <col min="2" max="2" width="2.5703125" style="397" customWidth="1"/>
    <col min="3" max="3" width="2.28515625" style="397" customWidth="1"/>
    <col min="4" max="4" width="26.42578125" style="454" customWidth="1"/>
    <col min="5" max="6" width="5.7109375" style="454" customWidth="1"/>
    <col min="7" max="11" width="5" style="397" customWidth="1"/>
    <col min="12" max="13" width="5.140625" style="397" customWidth="1"/>
    <col min="14" max="14" width="5.7109375" style="397" customWidth="1"/>
    <col min="15" max="16" width="5.140625" style="397" customWidth="1"/>
    <col min="17" max="17" width="5.7109375" style="397" customWidth="1"/>
    <col min="18" max="18" width="2.5703125" style="397" customWidth="1"/>
    <col min="19" max="19" width="1" style="397" customWidth="1"/>
    <col min="20" max="16384" width="9.140625" style="397"/>
  </cols>
  <sheetData>
    <row r="1" spans="1:19" ht="13.5" customHeight="1" x14ac:dyDescent="0.2">
      <c r="A1" s="392"/>
      <c r="B1" s="454"/>
      <c r="C1" s="1626" t="s">
        <v>34</v>
      </c>
      <c r="D1" s="1626"/>
      <c r="E1" s="1626"/>
      <c r="F1" s="1626"/>
      <c r="G1" s="402"/>
      <c r="H1" s="402"/>
      <c r="I1" s="402"/>
      <c r="J1" s="1636" t="s">
        <v>413</v>
      </c>
      <c r="K1" s="1636"/>
      <c r="L1" s="1636"/>
      <c r="M1" s="1636"/>
      <c r="N1" s="1636"/>
      <c r="O1" s="1636"/>
      <c r="P1" s="1636"/>
      <c r="Q1" s="580"/>
      <c r="R1" s="580"/>
      <c r="S1" s="392"/>
    </row>
    <row r="2" spans="1:19" ht="6" customHeight="1" x14ac:dyDescent="0.2">
      <c r="A2" s="579"/>
      <c r="B2" s="510"/>
      <c r="C2" s="944"/>
      <c r="D2" s="992"/>
      <c r="E2" s="443"/>
      <c r="F2" s="443"/>
      <c r="G2" s="443"/>
      <c r="H2" s="443"/>
      <c r="I2" s="443"/>
      <c r="J2" s="443"/>
      <c r="K2" s="443"/>
      <c r="L2" s="443"/>
      <c r="M2" s="443"/>
      <c r="N2" s="443"/>
      <c r="O2" s="443"/>
      <c r="P2" s="443"/>
      <c r="Q2" s="443"/>
      <c r="R2" s="402"/>
      <c r="S2" s="402"/>
    </row>
    <row r="3" spans="1:19" ht="11.25" customHeight="1" thickBot="1" x14ac:dyDescent="0.25">
      <c r="A3" s="392"/>
      <c r="B3" s="455"/>
      <c r="C3" s="451"/>
      <c r="D3" s="451"/>
      <c r="E3" s="402"/>
      <c r="F3" s="402"/>
      <c r="G3" s="402"/>
      <c r="H3" s="402"/>
      <c r="I3" s="402"/>
      <c r="J3" s="737"/>
      <c r="K3" s="737"/>
      <c r="L3" s="737"/>
      <c r="M3" s="737"/>
      <c r="N3" s="737"/>
      <c r="O3" s="737"/>
      <c r="P3" s="737"/>
      <c r="Q3" s="737" t="s">
        <v>70</v>
      </c>
      <c r="R3" s="402"/>
      <c r="S3" s="402"/>
    </row>
    <row r="4" spans="1:19" ht="13.5" customHeight="1" thickBot="1" x14ac:dyDescent="0.25">
      <c r="A4" s="392"/>
      <c r="B4" s="455"/>
      <c r="C4" s="1627" t="s">
        <v>128</v>
      </c>
      <c r="D4" s="1628"/>
      <c r="E4" s="1628"/>
      <c r="F4" s="1628"/>
      <c r="G4" s="1628"/>
      <c r="H4" s="1628"/>
      <c r="I4" s="1628"/>
      <c r="J4" s="1628"/>
      <c r="K4" s="1628"/>
      <c r="L4" s="1628"/>
      <c r="M4" s="1628"/>
      <c r="N4" s="1628"/>
      <c r="O4" s="1628"/>
      <c r="P4" s="1628"/>
      <c r="Q4" s="1629"/>
      <c r="R4" s="402"/>
      <c r="S4" s="402"/>
    </row>
    <row r="5" spans="1:19" ht="3.75" customHeight="1" x14ac:dyDescent="0.2">
      <c r="A5" s="392"/>
      <c r="B5" s="455"/>
      <c r="C5" s="451"/>
      <c r="D5" s="451"/>
      <c r="E5" s="402"/>
      <c r="F5" s="402"/>
      <c r="G5" s="410"/>
      <c r="H5" s="402"/>
      <c r="I5" s="402"/>
      <c r="J5" s="466"/>
      <c r="K5" s="466"/>
      <c r="L5" s="466"/>
      <c r="M5" s="466"/>
      <c r="N5" s="466"/>
      <c r="O5" s="466"/>
      <c r="P5" s="466"/>
      <c r="Q5" s="466"/>
      <c r="R5" s="402"/>
      <c r="S5" s="402"/>
    </row>
    <row r="6" spans="1:19" ht="13.5" customHeight="1" x14ac:dyDescent="0.2">
      <c r="A6" s="392"/>
      <c r="B6" s="455"/>
      <c r="C6" s="1630" t="s">
        <v>127</v>
      </c>
      <c r="D6" s="1631"/>
      <c r="E6" s="1631"/>
      <c r="F6" s="1631"/>
      <c r="G6" s="1631"/>
      <c r="H6" s="1631"/>
      <c r="I6" s="1631"/>
      <c r="J6" s="1631"/>
      <c r="K6" s="1631"/>
      <c r="L6" s="1631"/>
      <c r="M6" s="1631"/>
      <c r="N6" s="1631"/>
      <c r="O6" s="1631"/>
      <c r="P6" s="1631"/>
      <c r="Q6" s="1632"/>
      <c r="R6" s="402"/>
      <c r="S6" s="402"/>
    </row>
    <row r="7" spans="1:19" ht="2.25" customHeight="1" x14ac:dyDescent="0.2">
      <c r="A7" s="392"/>
      <c r="B7" s="455"/>
      <c r="C7" s="1633" t="s">
        <v>78</v>
      </c>
      <c r="D7" s="1633"/>
      <c r="E7" s="409"/>
      <c r="F7" s="409"/>
      <c r="G7" s="1635">
        <v>2014</v>
      </c>
      <c r="H7" s="1635"/>
      <c r="I7" s="1635"/>
      <c r="J7" s="1635"/>
      <c r="K7" s="1635"/>
      <c r="L7" s="1635"/>
      <c r="M7" s="1635"/>
      <c r="N7" s="1635"/>
      <c r="O7" s="1635"/>
      <c r="P7" s="1635"/>
      <c r="Q7" s="1635"/>
      <c r="R7" s="402"/>
      <c r="S7" s="402"/>
    </row>
    <row r="8" spans="1:19" ht="13.5" customHeight="1" x14ac:dyDescent="0.2">
      <c r="A8" s="392"/>
      <c r="B8" s="455"/>
      <c r="C8" s="1634"/>
      <c r="D8" s="1634"/>
      <c r="E8" s="1637">
        <v>2016</v>
      </c>
      <c r="F8" s="1637"/>
      <c r="G8" s="1637"/>
      <c r="H8" s="1637"/>
      <c r="I8" s="1637"/>
      <c r="J8" s="1637"/>
      <c r="K8" s="1638">
        <v>2017</v>
      </c>
      <c r="L8" s="1639"/>
      <c r="M8" s="1639"/>
      <c r="N8" s="1639"/>
      <c r="O8" s="1639"/>
      <c r="P8" s="1639"/>
      <c r="Q8" s="1639"/>
      <c r="R8" s="402"/>
      <c r="S8" s="402"/>
    </row>
    <row r="9" spans="1:19" ht="12.75" customHeight="1" x14ac:dyDescent="0.2">
      <c r="A9" s="392"/>
      <c r="B9" s="455"/>
      <c r="C9" s="407"/>
      <c r="D9" s="407"/>
      <c r="E9" s="821" t="s">
        <v>99</v>
      </c>
      <c r="F9" s="821" t="s">
        <v>98</v>
      </c>
      <c r="G9" s="821" t="s">
        <v>97</v>
      </c>
      <c r="H9" s="821" t="s">
        <v>96</v>
      </c>
      <c r="I9" s="821" t="s">
        <v>95</v>
      </c>
      <c r="J9" s="821" t="s">
        <v>94</v>
      </c>
      <c r="K9" s="1094" t="s">
        <v>501</v>
      </c>
      <c r="L9" s="821" t="s">
        <v>104</v>
      </c>
      <c r="M9" s="998" t="s">
        <v>103</v>
      </c>
      <c r="N9" s="821" t="s">
        <v>102</v>
      </c>
      <c r="O9" s="821" t="s">
        <v>101</v>
      </c>
      <c r="P9" s="821" t="s">
        <v>100</v>
      </c>
      <c r="Q9" s="821" t="s">
        <v>99</v>
      </c>
      <c r="R9" s="512"/>
      <c r="S9" s="402"/>
    </row>
    <row r="10" spans="1:19" s="471" customFormat="1" ht="16.5" customHeight="1" x14ac:dyDescent="0.2">
      <c r="A10" s="467"/>
      <c r="B10" s="468"/>
      <c r="C10" s="1557" t="s">
        <v>105</v>
      </c>
      <c r="D10" s="1557"/>
      <c r="E10" s="469">
        <f t="shared" ref="E10:I10" si="0">SUM(E11:E17)</f>
        <v>19</v>
      </c>
      <c r="F10" s="469">
        <f t="shared" si="0"/>
        <v>25</v>
      </c>
      <c r="G10" s="469">
        <f t="shared" si="0"/>
        <v>16</v>
      </c>
      <c r="H10" s="469">
        <f t="shared" si="0"/>
        <v>15</v>
      </c>
      <c r="I10" s="469">
        <f t="shared" si="0"/>
        <v>4</v>
      </c>
      <c r="J10" s="469">
        <f t="shared" ref="J10:L10" si="1">SUM(J11:J17)</f>
        <v>18</v>
      </c>
      <c r="K10" s="469">
        <f t="shared" si="1"/>
        <v>11</v>
      </c>
      <c r="L10" s="469">
        <f t="shared" si="1"/>
        <v>26</v>
      </c>
      <c r="M10" s="469">
        <f>SUM(M11:M17)</f>
        <v>24</v>
      </c>
      <c r="N10" s="469">
        <f>SUM(N11:N17)</f>
        <v>19</v>
      </c>
      <c r="O10" s="469">
        <f>SUM(O11:O17)</f>
        <v>24</v>
      </c>
      <c r="P10" s="469">
        <f>SUM(P11:P17)</f>
        <v>48</v>
      </c>
      <c r="Q10" s="469">
        <f>SUM(Q11:Q17)</f>
        <v>31</v>
      </c>
      <c r="R10" s="484"/>
      <c r="S10" s="470"/>
    </row>
    <row r="11" spans="1:19" s="475" customFormat="1" ht="10.5" customHeight="1" x14ac:dyDescent="0.2">
      <c r="A11" s="472"/>
      <c r="B11" s="473"/>
      <c r="C11" s="943"/>
      <c r="D11" s="555" t="s">
        <v>244</v>
      </c>
      <c r="E11" s="993">
        <v>12</v>
      </c>
      <c r="F11" s="993">
        <v>8</v>
      </c>
      <c r="G11" s="993">
        <v>6</v>
      </c>
      <c r="H11" s="993">
        <v>5</v>
      </c>
      <c r="I11" s="993" t="s">
        <v>9</v>
      </c>
      <c r="J11" s="993">
        <v>1</v>
      </c>
      <c r="K11" s="993">
        <v>1</v>
      </c>
      <c r="L11" s="993">
        <v>4</v>
      </c>
      <c r="M11" s="993">
        <v>8</v>
      </c>
      <c r="N11" s="993">
        <v>11</v>
      </c>
      <c r="O11" s="993">
        <v>4</v>
      </c>
      <c r="P11" s="993">
        <v>18</v>
      </c>
      <c r="Q11" s="993">
        <v>11</v>
      </c>
      <c r="R11" s="512"/>
      <c r="S11" s="451"/>
    </row>
    <row r="12" spans="1:19" s="475" customFormat="1" ht="10.5" customHeight="1" x14ac:dyDescent="0.2">
      <c r="A12" s="472"/>
      <c r="B12" s="473"/>
      <c r="C12" s="943"/>
      <c r="D12" s="555" t="s">
        <v>245</v>
      </c>
      <c r="E12" s="993" t="s">
        <v>9</v>
      </c>
      <c r="F12" s="993">
        <v>6</v>
      </c>
      <c r="G12" s="993">
        <v>3</v>
      </c>
      <c r="H12" s="993">
        <v>2</v>
      </c>
      <c r="I12" s="993">
        <v>1</v>
      </c>
      <c r="J12" s="993" t="s">
        <v>9</v>
      </c>
      <c r="K12" s="993" t="s">
        <v>9</v>
      </c>
      <c r="L12" s="993">
        <v>4</v>
      </c>
      <c r="M12" s="993">
        <v>1</v>
      </c>
      <c r="N12" s="993" t="s">
        <v>9</v>
      </c>
      <c r="O12" s="993">
        <v>4</v>
      </c>
      <c r="P12" s="993">
        <v>2</v>
      </c>
      <c r="Q12" s="993">
        <v>1</v>
      </c>
      <c r="R12" s="512"/>
      <c r="S12" s="451"/>
    </row>
    <row r="13" spans="1:19" s="957" customFormat="1" ht="10.5" customHeight="1" x14ac:dyDescent="0.2">
      <c r="A13" s="988"/>
      <c r="B13" s="989"/>
      <c r="C13" s="987"/>
      <c r="D13" s="555" t="s">
        <v>246</v>
      </c>
      <c r="E13" s="993">
        <v>5</v>
      </c>
      <c r="F13" s="993">
        <v>6</v>
      </c>
      <c r="G13" s="993">
        <v>3</v>
      </c>
      <c r="H13" s="993" t="s">
        <v>9</v>
      </c>
      <c r="I13" s="993">
        <v>1</v>
      </c>
      <c r="J13" s="993">
        <v>2</v>
      </c>
      <c r="K13" s="993">
        <v>5</v>
      </c>
      <c r="L13" s="993">
        <v>8</v>
      </c>
      <c r="M13" s="993">
        <v>2</v>
      </c>
      <c r="N13" s="993">
        <v>6</v>
      </c>
      <c r="O13" s="993">
        <v>13</v>
      </c>
      <c r="P13" s="993">
        <v>18</v>
      </c>
      <c r="Q13" s="993">
        <v>10</v>
      </c>
      <c r="R13" s="759"/>
      <c r="S13" s="990"/>
    </row>
    <row r="14" spans="1:19" s="475" customFormat="1" ht="12" customHeight="1" x14ac:dyDescent="0.2">
      <c r="A14" s="472"/>
      <c r="B14" s="473"/>
      <c r="C14" s="943"/>
      <c r="D14" s="555" t="s">
        <v>247</v>
      </c>
      <c r="E14" s="993">
        <v>1</v>
      </c>
      <c r="F14" s="993">
        <v>5</v>
      </c>
      <c r="G14" s="993">
        <v>3</v>
      </c>
      <c r="H14" s="993">
        <v>4</v>
      </c>
      <c r="I14" s="993">
        <v>1</v>
      </c>
      <c r="J14" s="993">
        <v>9</v>
      </c>
      <c r="K14" s="993" t="s">
        <v>9</v>
      </c>
      <c r="L14" s="993" t="s">
        <v>9</v>
      </c>
      <c r="M14" s="993">
        <v>1</v>
      </c>
      <c r="N14" s="993">
        <v>1</v>
      </c>
      <c r="O14" s="993">
        <v>2</v>
      </c>
      <c r="P14" s="993">
        <v>8</v>
      </c>
      <c r="Q14" s="993">
        <v>1</v>
      </c>
      <c r="R14" s="474"/>
      <c r="S14" s="451"/>
    </row>
    <row r="15" spans="1:19" s="475" customFormat="1" ht="10.5" customHeight="1" x14ac:dyDescent="0.2">
      <c r="A15" s="472"/>
      <c r="B15" s="473"/>
      <c r="C15" s="943"/>
      <c r="D15" s="555" t="s">
        <v>248</v>
      </c>
      <c r="E15" s="993" t="s">
        <v>9</v>
      </c>
      <c r="F15" s="993" t="s">
        <v>9</v>
      </c>
      <c r="G15" s="993" t="s">
        <v>9</v>
      </c>
      <c r="H15" s="993" t="s">
        <v>9</v>
      </c>
      <c r="I15" s="993" t="s">
        <v>9</v>
      </c>
      <c r="J15" s="993" t="s">
        <v>9</v>
      </c>
      <c r="K15" s="993" t="s">
        <v>9</v>
      </c>
      <c r="L15" s="993" t="s">
        <v>9</v>
      </c>
      <c r="M15" s="993" t="s">
        <v>9</v>
      </c>
      <c r="N15" s="993" t="s">
        <v>9</v>
      </c>
      <c r="O15" s="993" t="s">
        <v>9</v>
      </c>
      <c r="P15" s="993" t="s">
        <v>9</v>
      </c>
      <c r="Q15" s="993" t="s">
        <v>9</v>
      </c>
      <c r="R15" s="474"/>
      <c r="S15" s="451"/>
    </row>
    <row r="16" spans="1:19" s="475" customFormat="1" ht="10.5" customHeight="1" x14ac:dyDescent="0.2">
      <c r="A16" s="472"/>
      <c r="B16" s="473"/>
      <c r="C16" s="943"/>
      <c r="D16" s="555" t="s">
        <v>249</v>
      </c>
      <c r="E16" s="993" t="s">
        <v>9</v>
      </c>
      <c r="F16" s="993" t="s">
        <v>9</v>
      </c>
      <c r="G16" s="993" t="s">
        <v>9</v>
      </c>
      <c r="H16" s="993" t="s">
        <v>9</v>
      </c>
      <c r="I16" s="993" t="s">
        <v>9</v>
      </c>
      <c r="J16" s="993" t="s">
        <v>9</v>
      </c>
      <c r="K16" s="993" t="s">
        <v>9</v>
      </c>
      <c r="L16" s="993" t="s">
        <v>9</v>
      </c>
      <c r="M16" s="993" t="s">
        <v>9</v>
      </c>
      <c r="N16" s="993" t="s">
        <v>9</v>
      </c>
      <c r="O16" s="993" t="s">
        <v>9</v>
      </c>
      <c r="P16" s="993" t="s">
        <v>9</v>
      </c>
      <c r="Q16" s="993" t="s">
        <v>9</v>
      </c>
      <c r="R16" s="474"/>
      <c r="S16" s="451"/>
    </row>
    <row r="17" spans="1:19" s="475" customFormat="1" ht="12" customHeight="1" x14ac:dyDescent="0.2">
      <c r="A17" s="472"/>
      <c r="B17" s="473"/>
      <c r="C17" s="943"/>
      <c r="D17" s="476" t="s">
        <v>250</v>
      </c>
      <c r="E17" s="993">
        <v>1</v>
      </c>
      <c r="F17" s="993" t="s">
        <v>9</v>
      </c>
      <c r="G17" s="993">
        <v>1</v>
      </c>
      <c r="H17" s="993">
        <v>4</v>
      </c>
      <c r="I17" s="993">
        <v>1</v>
      </c>
      <c r="J17" s="993">
        <v>6</v>
      </c>
      <c r="K17" s="993">
        <v>5</v>
      </c>
      <c r="L17" s="993">
        <v>10</v>
      </c>
      <c r="M17" s="993">
        <v>12</v>
      </c>
      <c r="N17" s="993">
        <v>1</v>
      </c>
      <c r="O17" s="993">
        <v>1</v>
      </c>
      <c r="P17" s="993">
        <v>2</v>
      </c>
      <c r="Q17" s="993">
        <v>8</v>
      </c>
      <c r="R17" s="474"/>
      <c r="S17" s="451"/>
    </row>
    <row r="18" spans="1:19" s="471" customFormat="1" ht="14.25" customHeight="1" x14ac:dyDescent="0.2">
      <c r="A18" s="477"/>
      <c r="B18" s="478"/>
      <c r="C18" s="941" t="s">
        <v>300</v>
      </c>
      <c r="D18" s="479"/>
      <c r="E18" s="469">
        <v>13</v>
      </c>
      <c r="F18" s="469">
        <v>13</v>
      </c>
      <c r="G18" s="469">
        <v>9</v>
      </c>
      <c r="H18" s="469">
        <v>4</v>
      </c>
      <c r="I18" s="469">
        <v>1</v>
      </c>
      <c r="J18" s="469">
        <v>10</v>
      </c>
      <c r="K18" s="469">
        <v>5</v>
      </c>
      <c r="L18" s="469" t="s">
        <v>499</v>
      </c>
      <c r="M18" s="469">
        <v>7</v>
      </c>
      <c r="N18" s="469">
        <v>16</v>
      </c>
      <c r="O18" s="469">
        <v>18</v>
      </c>
      <c r="P18" s="469">
        <v>23</v>
      </c>
      <c r="Q18" s="469">
        <v>16</v>
      </c>
      <c r="R18" s="474"/>
      <c r="S18" s="451"/>
    </row>
    <row r="19" spans="1:19" s="483" customFormat="1" ht="14.25" customHeight="1" x14ac:dyDescent="0.2">
      <c r="A19" s="480"/>
      <c r="B19" s="481"/>
      <c r="C19" s="941" t="s">
        <v>301</v>
      </c>
      <c r="D19" s="991"/>
      <c r="E19" s="482">
        <v>215365</v>
      </c>
      <c r="F19" s="482">
        <v>198826</v>
      </c>
      <c r="G19" s="482">
        <v>5877</v>
      </c>
      <c r="H19" s="482">
        <v>11624</v>
      </c>
      <c r="I19" s="482">
        <v>161</v>
      </c>
      <c r="J19" s="482">
        <v>181</v>
      </c>
      <c r="K19" s="482">
        <v>6441</v>
      </c>
      <c r="L19" s="482">
        <v>11171</v>
      </c>
      <c r="M19" s="482">
        <v>3689</v>
      </c>
      <c r="N19" s="482">
        <v>107944</v>
      </c>
      <c r="O19" s="482">
        <v>45829</v>
      </c>
      <c r="P19" s="482">
        <v>59273</v>
      </c>
      <c r="Q19" s="482">
        <v>144149</v>
      </c>
      <c r="R19" s="474"/>
      <c r="S19" s="451"/>
    </row>
    <row r="20" spans="1:19" ht="9.75" customHeight="1" x14ac:dyDescent="0.2">
      <c r="A20" s="392"/>
      <c r="B20" s="455"/>
      <c r="C20" s="1622" t="s">
        <v>126</v>
      </c>
      <c r="D20" s="1622"/>
      <c r="E20" s="993" t="s">
        <v>9</v>
      </c>
      <c r="F20" s="993" t="s">
        <v>9</v>
      </c>
      <c r="G20" s="993" t="s">
        <v>9</v>
      </c>
      <c r="H20" s="993" t="s">
        <v>9</v>
      </c>
      <c r="I20" s="993" t="s">
        <v>9</v>
      </c>
      <c r="J20" s="993" t="s">
        <v>9</v>
      </c>
      <c r="K20" s="993" t="s">
        <v>9</v>
      </c>
      <c r="L20" s="993" t="s">
        <v>9</v>
      </c>
      <c r="M20" s="993" t="s">
        <v>9</v>
      </c>
      <c r="N20" s="993" t="s">
        <v>9</v>
      </c>
      <c r="O20" s="993">
        <v>341</v>
      </c>
      <c r="P20" s="993" t="s">
        <v>9</v>
      </c>
      <c r="Q20" s="993" t="s">
        <v>9</v>
      </c>
      <c r="R20" s="474"/>
      <c r="S20" s="451"/>
    </row>
    <row r="21" spans="1:19" ht="9.75" customHeight="1" x14ac:dyDescent="0.2">
      <c r="A21" s="392"/>
      <c r="B21" s="455"/>
      <c r="C21" s="1622" t="s">
        <v>125</v>
      </c>
      <c r="D21" s="1622"/>
      <c r="E21" s="993" t="s">
        <v>9</v>
      </c>
      <c r="F21" s="993" t="s">
        <v>9</v>
      </c>
      <c r="G21" s="993" t="s">
        <v>9</v>
      </c>
      <c r="H21" s="993" t="s">
        <v>9</v>
      </c>
      <c r="I21" s="993" t="s">
        <v>9</v>
      </c>
      <c r="J21" s="993" t="s">
        <v>9</v>
      </c>
      <c r="K21" s="993" t="s">
        <v>9</v>
      </c>
      <c r="L21" s="993" t="s">
        <v>9</v>
      </c>
      <c r="M21" s="993" t="s">
        <v>9</v>
      </c>
      <c r="N21" s="993" t="s">
        <v>9</v>
      </c>
      <c r="O21" s="993" t="s">
        <v>9</v>
      </c>
      <c r="P21" s="993" t="s">
        <v>9</v>
      </c>
      <c r="Q21" s="993" t="s">
        <v>9</v>
      </c>
      <c r="R21" s="512"/>
      <c r="S21" s="402"/>
    </row>
    <row r="22" spans="1:19" ht="9.75" customHeight="1" x14ac:dyDescent="0.2">
      <c r="A22" s="392"/>
      <c r="B22" s="455"/>
      <c r="C22" s="1622" t="s">
        <v>124</v>
      </c>
      <c r="D22" s="1622"/>
      <c r="E22" s="993">
        <v>48343</v>
      </c>
      <c r="F22" s="993">
        <v>29978</v>
      </c>
      <c r="G22" s="993">
        <v>2382</v>
      </c>
      <c r="H22" s="993">
        <v>10283</v>
      </c>
      <c r="I22" s="993">
        <v>161</v>
      </c>
      <c r="J22" s="993">
        <v>181</v>
      </c>
      <c r="K22" s="993" t="s">
        <v>9</v>
      </c>
      <c r="L22" s="993">
        <v>875</v>
      </c>
      <c r="M22" s="993">
        <v>195</v>
      </c>
      <c r="N22" s="993">
        <v>87811</v>
      </c>
      <c r="O22" s="993">
        <v>35248</v>
      </c>
      <c r="P22" s="993">
        <v>52632</v>
      </c>
      <c r="Q22" s="993">
        <v>13513</v>
      </c>
      <c r="R22" s="512"/>
      <c r="S22" s="402"/>
    </row>
    <row r="23" spans="1:19" ht="9.75" customHeight="1" x14ac:dyDescent="0.2">
      <c r="A23" s="392"/>
      <c r="B23" s="455"/>
      <c r="C23" s="1622" t="s">
        <v>123</v>
      </c>
      <c r="D23" s="1622"/>
      <c r="E23" s="993" t="s">
        <v>9</v>
      </c>
      <c r="F23" s="993" t="s">
        <v>9</v>
      </c>
      <c r="G23" s="993" t="s">
        <v>9</v>
      </c>
      <c r="H23" s="993" t="s">
        <v>9</v>
      </c>
      <c r="I23" s="993" t="s">
        <v>9</v>
      </c>
      <c r="J23" s="993" t="s">
        <v>9</v>
      </c>
      <c r="K23" s="993" t="s">
        <v>9</v>
      </c>
      <c r="L23" s="993" t="s">
        <v>9</v>
      </c>
      <c r="M23" s="993" t="s">
        <v>9</v>
      </c>
      <c r="N23" s="993" t="s">
        <v>9</v>
      </c>
      <c r="O23" s="993" t="s">
        <v>9</v>
      </c>
      <c r="P23" s="993" t="s">
        <v>9</v>
      </c>
      <c r="Q23" s="993" t="s">
        <v>9</v>
      </c>
      <c r="R23" s="512"/>
      <c r="S23" s="402"/>
    </row>
    <row r="24" spans="1:19" ht="9.75" customHeight="1" x14ac:dyDescent="0.2">
      <c r="A24" s="392"/>
      <c r="B24" s="455"/>
      <c r="C24" s="1622" t="s">
        <v>122</v>
      </c>
      <c r="D24" s="1622"/>
      <c r="E24" s="993" t="s">
        <v>9</v>
      </c>
      <c r="F24" s="993" t="s">
        <v>9</v>
      </c>
      <c r="G24" s="993" t="s">
        <v>9</v>
      </c>
      <c r="H24" s="993" t="s">
        <v>9</v>
      </c>
      <c r="I24" s="993" t="s">
        <v>9</v>
      </c>
      <c r="J24" s="993" t="s">
        <v>9</v>
      </c>
      <c r="K24" s="993" t="s">
        <v>9</v>
      </c>
      <c r="L24" s="993" t="s">
        <v>9</v>
      </c>
      <c r="M24" s="993" t="s">
        <v>9</v>
      </c>
      <c r="N24" s="993" t="s">
        <v>9</v>
      </c>
      <c r="O24" s="993" t="s">
        <v>9</v>
      </c>
      <c r="P24" s="993" t="s">
        <v>9</v>
      </c>
      <c r="Q24" s="993" t="s">
        <v>9</v>
      </c>
      <c r="R24" s="512"/>
      <c r="S24" s="402"/>
    </row>
    <row r="25" spans="1:19" ht="9.75" customHeight="1" x14ac:dyDescent="0.2">
      <c r="A25" s="392"/>
      <c r="B25" s="455"/>
      <c r="C25" s="1622" t="s">
        <v>121</v>
      </c>
      <c r="D25" s="1622"/>
      <c r="E25" s="993" t="s">
        <v>9</v>
      </c>
      <c r="F25" s="993">
        <v>102899</v>
      </c>
      <c r="G25" s="993" t="s">
        <v>9</v>
      </c>
      <c r="H25" s="993" t="s">
        <v>9</v>
      </c>
      <c r="I25" s="993" t="s">
        <v>9</v>
      </c>
      <c r="J25" s="993" t="s">
        <v>9</v>
      </c>
      <c r="K25" s="993" t="s">
        <v>9</v>
      </c>
      <c r="L25" s="993" t="s">
        <v>9</v>
      </c>
      <c r="M25" s="993" t="s">
        <v>9</v>
      </c>
      <c r="N25" s="993" t="s">
        <v>9</v>
      </c>
      <c r="O25" s="993" t="s">
        <v>9</v>
      </c>
      <c r="P25" s="993" t="s">
        <v>9</v>
      </c>
      <c r="Q25" s="993">
        <v>104734</v>
      </c>
      <c r="R25" s="512"/>
      <c r="S25" s="402"/>
    </row>
    <row r="26" spans="1:19" ht="9.75" customHeight="1" x14ac:dyDescent="0.2">
      <c r="A26" s="392"/>
      <c r="B26" s="455"/>
      <c r="C26" s="1622" t="s">
        <v>120</v>
      </c>
      <c r="D26" s="1622"/>
      <c r="E26" s="993">
        <v>127859</v>
      </c>
      <c r="F26" s="993">
        <v>552</v>
      </c>
      <c r="G26" s="993">
        <v>3429</v>
      </c>
      <c r="H26" s="993" t="s">
        <v>9</v>
      </c>
      <c r="I26" s="993" t="s">
        <v>9</v>
      </c>
      <c r="J26" s="993" t="s">
        <v>9</v>
      </c>
      <c r="K26" s="993">
        <v>5121</v>
      </c>
      <c r="L26" s="993">
        <v>7289</v>
      </c>
      <c r="M26" s="993">
        <v>2676</v>
      </c>
      <c r="N26" s="993">
        <v>6814</v>
      </c>
      <c r="O26" s="993">
        <v>5806</v>
      </c>
      <c r="P26" s="993">
        <v>2731</v>
      </c>
      <c r="Q26" s="993">
        <v>11273</v>
      </c>
      <c r="R26" s="512"/>
      <c r="S26" s="402"/>
    </row>
    <row r="27" spans="1:19" ht="9.75" customHeight="1" x14ac:dyDescent="0.2">
      <c r="A27" s="392"/>
      <c r="B27" s="455"/>
      <c r="C27" s="1622" t="s">
        <v>119</v>
      </c>
      <c r="D27" s="1622"/>
      <c r="E27" s="993" t="s">
        <v>9</v>
      </c>
      <c r="F27" s="993">
        <v>1816</v>
      </c>
      <c r="G27" s="993">
        <v>66</v>
      </c>
      <c r="H27" s="993" t="s">
        <v>9</v>
      </c>
      <c r="I27" s="993" t="s">
        <v>9</v>
      </c>
      <c r="J27" s="993" t="s">
        <v>9</v>
      </c>
      <c r="K27" s="993">
        <v>164</v>
      </c>
      <c r="L27" s="993">
        <v>2987</v>
      </c>
      <c r="M27" s="993" t="s">
        <v>9</v>
      </c>
      <c r="N27" s="993">
        <v>51</v>
      </c>
      <c r="O27" s="993">
        <v>595</v>
      </c>
      <c r="P27" s="993">
        <v>282</v>
      </c>
      <c r="Q27" s="993">
        <v>13050</v>
      </c>
      <c r="R27" s="512"/>
      <c r="S27" s="402"/>
    </row>
    <row r="28" spans="1:19" ht="9.75" customHeight="1" x14ac:dyDescent="0.2">
      <c r="A28" s="392"/>
      <c r="B28" s="455"/>
      <c r="C28" s="1622" t="s">
        <v>118</v>
      </c>
      <c r="D28" s="1622"/>
      <c r="E28" s="993" t="s">
        <v>9</v>
      </c>
      <c r="F28" s="993">
        <v>44219</v>
      </c>
      <c r="G28" s="993" t="s">
        <v>9</v>
      </c>
      <c r="H28" s="993" t="s">
        <v>9</v>
      </c>
      <c r="I28" s="993" t="s">
        <v>9</v>
      </c>
      <c r="J28" s="993" t="s">
        <v>9</v>
      </c>
      <c r="K28" s="993" t="s">
        <v>9</v>
      </c>
      <c r="L28" s="993" t="s">
        <v>9</v>
      </c>
      <c r="M28" s="993" t="s">
        <v>9</v>
      </c>
      <c r="N28" s="993">
        <v>12961</v>
      </c>
      <c r="O28" s="993">
        <v>87</v>
      </c>
      <c r="P28" s="993" t="s">
        <v>9</v>
      </c>
      <c r="Q28" s="993">
        <v>82</v>
      </c>
      <c r="R28" s="512"/>
      <c r="S28" s="402"/>
    </row>
    <row r="29" spans="1:19" ht="9.75" customHeight="1" x14ac:dyDescent="0.2">
      <c r="A29" s="392"/>
      <c r="B29" s="455"/>
      <c r="C29" s="1622" t="s">
        <v>117</v>
      </c>
      <c r="D29" s="1622"/>
      <c r="E29" s="993" t="s">
        <v>9</v>
      </c>
      <c r="F29" s="993">
        <v>416</v>
      </c>
      <c r="G29" s="993" t="s">
        <v>9</v>
      </c>
      <c r="H29" s="993" t="s">
        <v>9</v>
      </c>
      <c r="I29" s="993" t="s">
        <v>9</v>
      </c>
      <c r="J29" s="993" t="s">
        <v>9</v>
      </c>
      <c r="K29" s="993" t="s">
        <v>9</v>
      </c>
      <c r="L29" s="993" t="s">
        <v>9</v>
      </c>
      <c r="M29" s="993" t="s">
        <v>9</v>
      </c>
      <c r="N29" s="993" t="s">
        <v>9</v>
      </c>
      <c r="O29" s="993" t="s">
        <v>9</v>
      </c>
      <c r="P29" s="993" t="s">
        <v>9</v>
      </c>
      <c r="Q29" s="993" t="s">
        <v>9</v>
      </c>
      <c r="R29" s="512"/>
      <c r="S29" s="402"/>
    </row>
    <row r="30" spans="1:19" ht="9.75" customHeight="1" x14ac:dyDescent="0.2">
      <c r="A30" s="392"/>
      <c r="B30" s="455"/>
      <c r="C30" s="1622" t="s">
        <v>116</v>
      </c>
      <c r="D30" s="1622"/>
      <c r="E30" s="993" t="s">
        <v>9</v>
      </c>
      <c r="F30" s="993">
        <v>18915</v>
      </c>
      <c r="G30" s="993" t="s">
        <v>9</v>
      </c>
      <c r="H30" s="993" t="s">
        <v>9</v>
      </c>
      <c r="I30" s="993" t="s">
        <v>9</v>
      </c>
      <c r="J30" s="993" t="s">
        <v>9</v>
      </c>
      <c r="K30" s="993" t="s">
        <v>9</v>
      </c>
      <c r="L30" s="993" t="s">
        <v>9</v>
      </c>
      <c r="M30" s="993" t="s">
        <v>9</v>
      </c>
      <c r="N30" s="993" t="s">
        <v>9</v>
      </c>
      <c r="O30" s="993" t="s">
        <v>9</v>
      </c>
      <c r="P30" s="993" t="s">
        <v>9</v>
      </c>
      <c r="Q30" s="993" t="s">
        <v>9</v>
      </c>
      <c r="R30" s="512"/>
      <c r="S30" s="402"/>
    </row>
    <row r="31" spans="1:19" ht="9.75" customHeight="1" x14ac:dyDescent="0.2">
      <c r="A31" s="392"/>
      <c r="B31" s="455"/>
      <c r="C31" s="1624" t="s">
        <v>441</v>
      </c>
      <c r="D31" s="1624"/>
      <c r="E31" s="993" t="s">
        <v>9</v>
      </c>
      <c r="F31" s="993" t="s">
        <v>9</v>
      </c>
      <c r="G31" s="993" t="s">
        <v>9</v>
      </c>
      <c r="H31" s="993" t="s">
        <v>9</v>
      </c>
      <c r="I31" s="993" t="s">
        <v>9</v>
      </c>
      <c r="J31" s="993" t="s">
        <v>9</v>
      </c>
      <c r="K31" s="993" t="s">
        <v>9</v>
      </c>
      <c r="L31" s="993" t="s">
        <v>9</v>
      </c>
      <c r="M31" s="993" t="s">
        <v>9</v>
      </c>
      <c r="N31" s="993" t="s">
        <v>9</v>
      </c>
      <c r="O31" s="993" t="s">
        <v>9</v>
      </c>
      <c r="P31" s="993" t="s">
        <v>9</v>
      </c>
      <c r="Q31" s="993" t="s">
        <v>9</v>
      </c>
      <c r="R31" s="484"/>
      <c r="S31" s="402"/>
    </row>
    <row r="32" spans="1:19" ht="9.75" customHeight="1" x14ac:dyDescent="0.2">
      <c r="A32" s="392"/>
      <c r="B32" s="455"/>
      <c r="C32" s="1622" t="s">
        <v>115</v>
      </c>
      <c r="D32" s="1622"/>
      <c r="E32" s="993" t="s">
        <v>9</v>
      </c>
      <c r="F32" s="993" t="s">
        <v>9</v>
      </c>
      <c r="G32" s="993" t="s">
        <v>9</v>
      </c>
      <c r="H32" s="993">
        <v>1341</v>
      </c>
      <c r="I32" s="993" t="s">
        <v>9</v>
      </c>
      <c r="J32" s="993" t="s">
        <v>9</v>
      </c>
      <c r="K32" s="993" t="s">
        <v>9</v>
      </c>
      <c r="L32" s="993" t="s">
        <v>9</v>
      </c>
      <c r="M32" s="993" t="s">
        <v>9</v>
      </c>
      <c r="N32" s="993" t="s">
        <v>9</v>
      </c>
      <c r="O32" s="993" t="s">
        <v>9</v>
      </c>
      <c r="P32" s="993" t="s">
        <v>9</v>
      </c>
      <c r="Q32" s="993">
        <v>1497</v>
      </c>
      <c r="R32" s="484"/>
      <c r="S32" s="402"/>
    </row>
    <row r="33" spans="1:19" ht="9.75" customHeight="1" x14ac:dyDescent="0.2">
      <c r="A33" s="392"/>
      <c r="B33" s="455"/>
      <c r="C33" s="1622" t="s">
        <v>114</v>
      </c>
      <c r="D33" s="1622"/>
      <c r="E33" s="993" t="s">
        <v>9</v>
      </c>
      <c r="F33" s="993" t="s">
        <v>9</v>
      </c>
      <c r="G33" s="993" t="s">
        <v>9</v>
      </c>
      <c r="H33" s="993" t="s">
        <v>9</v>
      </c>
      <c r="I33" s="993" t="s">
        <v>9</v>
      </c>
      <c r="J33" s="993" t="s">
        <v>9</v>
      </c>
      <c r="K33" s="993" t="s">
        <v>9</v>
      </c>
      <c r="L33" s="993" t="s">
        <v>9</v>
      </c>
      <c r="M33" s="993" t="s">
        <v>9</v>
      </c>
      <c r="N33" s="993">
        <v>307</v>
      </c>
      <c r="O33" s="993" t="s">
        <v>9</v>
      </c>
      <c r="P33" s="993" t="s">
        <v>9</v>
      </c>
      <c r="Q33" s="993" t="s">
        <v>9</v>
      </c>
      <c r="R33" s="484"/>
      <c r="S33" s="402"/>
    </row>
    <row r="34" spans="1:19" ht="9.75" customHeight="1" x14ac:dyDescent="0.2">
      <c r="A34" s="392">
        <v>4661</v>
      </c>
      <c r="B34" s="455"/>
      <c r="C34" s="1625" t="s">
        <v>113</v>
      </c>
      <c r="D34" s="1625"/>
      <c r="E34" s="993" t="s">
        <v>9</v>
      </c>
      <c r="F34" s="993">
        <v>31</v>
      </c>
      <c r="G34" s="993" t="s">
        <v>9</v>
      </c>
      <c r="H34" s="993" t="s">
        <v>9</v>
      </c>
      <c r="I34" s="993" t="s">
        <v>9</v>
      </c>
      <c r="J34" s="993" t="s">
        <v>9</v>
      </c>
      <c r="K34" s="993" t="s">
        <v>9</v>
      </c>
      <c r="L34" s="993">
        <v>20</v>
      </c>
      <c r="M34" s="993" t="s">
        <v>9</v>
      </c>
      <c r="N34" s="993" t="s">
        <v>9</v>
      </c>
      <c r="O34" s="993" t="s">
        <v>9</v>
      </c>
      <c r="P34" s="993" t="s">
        <v>9</v>
      </c>
      <c r="Q34" s="993" t="s">
        <v>9</v>
      </c>
      <c r="R34" s="484"/>
      <c r="S34" s="402"/>
    </row>
    <row r="35" spans="1:19" ht="9.75" customHeight="1" x14ac:dyDescent="0.2">
      <c r="A35" s="392"/>
      <c r="B35" s="455"/>
      <c r="C35" s="1622" t="s">
        <v>112</v>
      </c>
      <c r="D35" s="1622"/>
      <c r="E35" s="993" t="s">
        <v>9</v>
      </c>
      <c r="F35" s="993" t="s">
        <v>9</v>
      </c>
      <c r="G35" s="993" t="s">
        <v>9</v>
      </c>
      <c r="H35" s="993" t="s">
        <v>9</v>
      </c>
      <c r="I35" s="993" t="s">
        <v>9</v>
      </c>
      <c r="J35" s="993" t="s">
        <v>9</v>
      </c>
      <c r="K35" s="993" t="s">
        <v>9</v>
      </c>
      <c r="L35" s="993" t="s">
        <v>9</v>
      </c>
      <c r="M35" s="993">
        <v>818</v>
      </c>
      <c r="N35" s="993" t="s">
        <v>9</v>
      </c>
      <c r="O35" s="993" t="s">
        <v>9</v>
      </c>
      <c r="P35" s="993">
        <v>20</v>
      </c>
      <c r="Q35" s="993" t="s">
        <v>9</v>
      </c>
      <c r="R35" s="484"/>
      <c r="S35" s="402"/>
    </row>
    <row r="36" spans="1:19" ht="9.75" customHeight="1" x14ac:dyDescent="0.2">
      <c r="A36" s="392"/>
      <c r="B36" s="455"/>
      <c r="C36" s="1622" t="s">
        <v>111</v>
      </c>
      <c r="D36" s="1622"/>
      <c r="E36" s="993">
        <v>39163</v>
      </c>
      <c r="F36" s="993" t="s">
        <v>9</v>
      </c>
      <c r="G36" s="993" t="s">
        <v>9</v>
      </c>
      <c r="H36" s="993" t="s">
        <v>9</v>
      </c>
      <c r="I36" s="993" t="s">
        <v>9</v>
      </c>
      <c r="J36" s="993" t="s">
        <v>9</v>
      </c>
      <c r="K36" s="993" t="s">
        <v>9</v>
      </c>
      <c r="L36" s="993" t="s">
        <v>9</v>
      </c>
      <c r="M36" s="993" t="s">
        <v>9</v>
      </c>
      <c r="N36" s="993" t="s">
        <v>9</v>
      </c>
      <c r="O36" s="993">
        <v>3752</v>
      </c>
      <c r="P36" s="993" t="s">
        <v>9</v>
      </c>
      <c r="Q36" s="993" t="s">
        <v>9</v>
      </c>
      <c r="R36" s="484"/>
      <c r="S36" s="402"/>
    </row>
    <row r="37" spans="1:19" ht="9.75" customHeight="1" x14ac:dyDescent="0.2">
      <c r="A37" s="392"/>
      <c r="B37" s="455"/>
      <c r="C37" s="1622" t="s">
        <v>286</v>
      </c>
      <c r="D37" s="1622"/>
      <c r="E37" s="993" t="s">
        <v>9</v>
      </c>
      <c r="F37" s="993" t="s">
        <v>9</v>
      </c>
      <c r="G37" s="993" t="s">
        <v>9</v>
      </c>
      <c r="H37" s="993" t="s">
        <v>9</v>
      </c>
      <c r="I37" s="993" t="s">
        <v>9</v>
      </c>
      <c r="J37" s="993" t="s">
        <v>9</v>
      </c>
      <c r="K37" s="993">
        <v>639</v>
      </c>
      <c r="L37" s="993" t="s">
        <v>9</v>
      </c>
      <c r="M37" s="993" t="s">
        <v>9</v>
      </c>
      <c r="N37" s="993" t="s">
        <v>9</v>
      </c>
      <c r="O37" s="993" t="s">
        <v>9</v>
      </c>
      <c r="P37" s="993" t="s">
        <v>9</v>
      </c>
      <c r="Q37" s="993" t="s">
        <v>9</v>
      </c>
      <c r="R37" s="512"/>
      <c r="S37" s="402"/>
    </row>
    <row r="38" spans="1:19" ht="9.75" customHeight="1" x14ac:dyDescent="0.2">
      <c r="A38" s="392"/>
      <c r="B38" s="455"/>
      <c r="C38" s="1622" t="s">
        <v>110</v>
      </c>
      <c r="D38" s="1622"/>
      <c r="E38" s="993" t="s">
        <v>9</v>
      </c>
      <c r="F38" s="993" t="s">
        <v>9</v>
      </c>
      <c r="G38" s="993" t="s">
        <v>9</v>
      </c>
      <c r="H38" s="993" t="s">
        <v>9</v>
      </c>
      <c r="I38" s="993" t="s">
        <v>9</v>
      </c>
      <c r="J38" s="993" t="s">
        <v>9</v>
      </c>
      <c r="K38" s="993">
        <v>517</v>
      </c>
      <c r="L38" s="993" t="s">
        <v>9</v>
      </c>
      <c r="M38" s="993" t="s">
        <v>9</v>
      </c>
      <c r="N38" s="993" t="s">
        <v>9</v>
      </c>
      <c r="O38" s="993" t="s">
        <v>9</v>
      </c>
      <c r="P38" s="993">
        <v>3608</v>
      </c>
      <c r="Q38" s="993" t="s">
        <v>9</v>
      </c>
      <c r="R38" s="512"/>
      <c r="S38" s="402"/>
    </row>
    <row r="39" spans="1:19" ht="9.75" customHeight="1" x14ac:dyDescent="0.2">
      <c r="A39" s="392"/>
      <c r="B39" s="455"/>
      <c r="C39" s="1622" t="s">
        <v>109</v>
      </c>
      <c r="D39" s="1622"/>
      <c r="E39" s="993" t="s">
        <v>9</v>
      </c>
      <c r="F39" s="993" t="s">
        <v>9</v>
      </c>
      <c r="G39" s="993" t="s">
        <v>9</v>
      </c>
      <c r="H39" s="993" t="s">
        <v>9</v>
      </c>
      <c r="I39" s="993" t="s">
        <v>9</v>
      </c>
      <c r="J39" s="993" t="s">
        <v>9</v>
      </c>
      <c r="K39" s="993" t="s">
        <v>9</v>
      </c>
      <c r="L39" s="993" t="s">
        <v>9</v>
      </c>
      <c r="M39" s="993" t="s">
        <v>9</v>
      </c>
      <c r="N39" s="993" t="s">
        <v>9</v>
      </c>
      <c r="O39" s="993" t="s">
        <v>9</v>
      </c>
      <c r="P39" s="993" t="s">
        <v>9</v>
      </c>
      <c r="Q39" s="993" t="s">
        <v>9</v>
      </c>
      <c r="R39" s="512"/>
      <c r="S39" s="402"/>
    </row>
    <row r="40" spans="1:19" s="475" customFormat="1" ht="9.75" customHeight="1" x14ac:dyDescent="0.2">
      <c r="A40" s="472"/>
      <c r="B40" s="473"/>
      <c r="C40" s="1622" t="s">
        <v>108</v>
      </c>
      <c r="D40" s="1622"/>
      <c r="E40" s="993" t="s">
        <v>9</v>
      </c>
      <c r="F40" s="993" t="s">
        <v>9</v>
      </c>
      <c r="G40" s="993" t="s">
        <v>9</v>
      </c>
      <c r="H40" s="993" t="s">
        <v>9</v>
      </c>
      <c r="I40" s="993" t="s">
        <v>9</v>
      </c>
      <c r="J40" s="993" t="s">
        <v>9</v>
      </c>
      <c r="K40" s="993" t="s">
        <v>9</v>
      </c>
      <c r="L40" s="993" t="s">
        <v>9</v>
      </c>
      <c r="M40" s="993" t="s">
        <v>9</v>
      </c>
      <c r="N40" s="993" t="s">
        <v>9</v>
      </c>
      <c r="O40" s="993" t="s">
        <v>9</v>
      </c>
      <c r="P40" s="993" t="s">
        <v>9</v>
      </c>
      <c r="Q40" s="993" t="s">
        <v>9</v>
      </c>
      <c r="R40" s="512"/>
      <c r="S40" s="451"/>
    </row>
    <row r="41" spans="1:19" s="475" customFormat="1" ht="9.75" customHeight="1" x14ac:dyDescent="0.2">
      <c r="A41" s="472"/>
      <c r="B41" s="473"/>
      <c r="C41" s="1640" t="s">
        <v>107</v>
      </c>
      <c r="D41" s="1640"/>
      <c r="E41" s="993" t="s">
        <v>9</v>
      </c>
      <c r="F41" s="993" t="s">
        <v>9</v>
      </c>
      <c r="G41" s="993" t="s">
        <v>9</v>
      </c>
      <c r="H41" s="993" t="s">
        <v>9</v>
      </c>
      <c r="I41" s="993" t="s">
        <v>9</v>
      </c>
      <c r="J41" s="993" t="s">
        <v>9</v>
      </c>
      <c r="K41" s="993" t="s">
        <v>9</v>
      </c>
      <c r="L41" s="993" t="s">
        <v>9</v>
      </c>
      <c r="M41" s="993" t="s">
        <v>9</v>
      </c>
      <c r="N41" s="993" t="s">
        <v>9</v>
      </c>
      <c r="O41" s="993" t="s">
        <v>9</v>
      </c>
      <c r="P41" s="993" t="s">
        <v>9</v>
      </c>
      <c r="Q41" s="993" t="s">
        <v>9</v>
      </c>
      <c r="R41" s="512"/>
      <c r="S41" s="451"/>
    </row>
    <row r="42" spans="1:19" s="406" customFormat="1" ht="27" customHeight="1" x14ac:dyDescent="0.2">
      <c r="A42" s="404"/>
      <c r="B42" s="551"/>
      <c r="C42" s="1641" t="s">
        <v>500</v>
      </c>
      <c r="D42" s="1641"/>
      <c r="E42" s="1641"/>
      <c r="F42" s="1641"/>
      <c r="G42" s="1641"/>
      <c r="H42" s="1641"/>
      <c r="I42" s="1641"/>
      <c r="J42" s="1641"/>
      <c r="K42" s="1641"/>
      <c r="L42" s="1641"/>
      <c r="M42" s="1641"/>
      <c r="N42" s="1641"/>
      <c r="O42" s="1641"/>
      <c r="P42" s="1641"/>
      <c r="Q42" s="1641"/>
      <c r="R42" s="612"/>
      <c r="S42" s="405"/>
    </row>
    <row r="43" spans="1:19" ht="13.5" customHeight="1" x14ac:dyDescent="0.2">
      <c r="A43" s="392"/>
      <c r="B43" s="455"/>
      <c r="C43" s="1630" t="s">
        <v>178</v>
      </c>
      <c r="D43" s="1631"/>
      <c r="E43" s="1631"/>
      <c r="F43" s="1631"/>
      <c r="G43" s="1631"/>
      <c r="H43" s="1631"/>
      <c r="I43" s="1631"/>
      <c r="J43" s="1631"/>
      <c r="K43" s="1631"/>
      <c r="L43" s="1631"/>
      <c r="M43" s="1631"/>
      <c r="N43" s="1631"/>
      <c r="O43" s="1631"/>
      <c r="P43" s="1631"/>
      <c r="Q43" s="1632"/>
      <c r="R43" s="402"/>
      <c r="S43" s="402"/>
    </row>
    <row r="44" spans="1:19" s="500" customFormat="1" ht="2.25" customHeight="1" x14ac:dyDescent="0.2">
      <c r="A44" s="497"/>
      <c r="B44" s="498"/>
      <c r="C44" s="499"/>
      <c r="D44" s="418"/>
      <c r="E44" s="860"/>
      <c r="F44" s="860"/>
      <c r="G44" s="860"/>
      <c r="H44" s="860"/>
      <c r="I44" s="860"/>
      <c r="J44" s="860"/>
      <c r="K44" s="860"/>
      <c r="L44" s="860"/>
      <c r="M44" s="860"/>
      <c r="N44" s="860"/>
      <c r="O44" s="860"/>
      <c r="P44" s="860"/>
      <c r="Q44" s="860"/>
      <c r="R44" s="432"/>
      <c r="S44" s="432"/>
    </row>
    <row r="45" spans="1:19" ht="12.75" customHeight="1" x14ac:dyDescent="0.2">
      <c r="A45" s="392"/>
      <c r="B45" s="455"/>
      <c r="C45" s="407"/>
      <c r="D45" s="407"/>
      <c r="E45" s="790">
        <v>2004</v>
      </c>
      <c r="F45" s="949">
        <v>2005</v>
      </c>
      <c r="G45" s="949">
        <v>2006</v>
      </c>
      <c r="H45" s="790">
        <v>2007</v>
      </c>
      <c r="I45" s="949">
        <v>2008</v>
      </c>
      <c r="J45" s="949">
        <v>2009</v>
      </c>
      <c r="K45" s="790">
        <v>2010</v>
      </c>
      <c r="L45" s="949">
        <v>2011</v>
      </c>
      <c r="M45" s="949">
        <v>2012</v>
      </c>
      <c r="N45" s="790">
        <v>2013</v>
      </c>
      <c r="O45" s="949">
        <v>2014</v>
      </c>
      <c r="P45" s="949">
        <v>2015</v>
      </c>
      <c r="Q45" s="790">
        <v>2016</v>
      </c>
      <c r="R45" s="512"/>
      <c r="S45" s="402"/>
    </row>
    <row r="46" spans="1:19" s="954" customFormat="1" ht="11.25" customHeight="1" x14ac:dyDescent="0.2">
      <c r="A46" s="950"/>
      <c r="B46" s="951"/>
      <c r="C46" s="1648" t="s">
        <v>68</v>
      </c>
      <c r="D46" s="1648"/>
      <c r="E46" s="955">
        <v>208</v>
      </c>
      <c r="F46" s="955">
        <v>334</v>
      </c>
      <c r="G46" s="955">
        <v>396</v>
      </c>
      <c r="H46" s="955">
        <v>343</v>
      </c>
      <c r="I46" s="955">
        <v>441</v>
      </c>
      <c r="J46" s="955">
        <v>361</v>
      </c>
      <c r="K46" s="955">
        <v>352</v>
      </c>
      <c r="L46" s="955">
        <v>200</v>
      </c>
      <c r="M46" s="955">
        <v>107</v>
      </c>
      <c r="N46" s="955">
        <v>106</v>
      </c>
      <c r="O46" s="955">
        <v>174</v>
      </c>
      <c r="P46" s="955">
        <v>182</v>
      </c>
      <c r="Q46" s="955">
        <v>210</v>
      </c>
      <c r="R46" s="952"/>
      <c r="S46" s="953"/>
    </row>
    <row r="47" spans="1:19" s="954" customFormat="1" ht="11.25" customHeight="1" x14ac:dyDescent="0.2">
      <c r="A47" s="950"/>
      <c r="B47" s="951"/>
      <c r="C47" s="1649" t="s">
        <v>411</v>
      </c>
      <c r="D47" s="1648"/>
      <c r="E47" s="955">
        <f>SUM(E48:E52)</f>
        <v>167</v>
      </c>
      <c r="F47" s="955">
        <f t="shared" ref="F47:Q47" si="2">SUM(F48:F52)</f>
        <v>277</v>
      </c>
      <c r="G47" s="955">
        <f t="shared" si="2"/>
        <v>258</v>
      </c>
      <c r="H47" s="955">
        <f t="shared" si="2"/>
        <v>268</v>
      </c>
      <c r="I47" s="955">
        <f t="shared" si="2"/>
        <v>304</v>
      </c>
      <c r="J47" s="955">
        <f t="shared" si="2"/>
        <v>258</v>
      </c>
      <c r="K47" s="955">
        <f t="shared" si="2"/>
        <v>234</v>
      </c>
      <c r="L47" s="955">
        <f t="shared" si="2"/>
        <v>182</v>
      </c>
      <c r="M47" s="955">
        <f t="shared" si="2"/>
        <v>93</v>
      </c>
      <c r="N47" s="955">
        <f t="shared" si="2"/>
        <v>97</v>
      </c>
      <c r="O47" s="955">
        <f t="shared" si="2"/>
        <v>161</v>
      </c>
      <c r="P47" s="955">
        <f t="shared" si="2"/>
        <v>145</v>
      </c>
      <c r="Q47" s="955">
        <f t="shared" si="2"/>
        <v>175</v>
      </c>
      <c r="R47" s="952"/>
      <c r="S47" s="953"/>
    </row>
    <row r="48" spans="1:19" s="475" customFormat="1" ht="10.5" customHeight="1" x14ac:dyDescent="0.2">
      <c r="A48" s="472"/>
      <c r="B48" s="473"/>
      <c r="C48" s="947"/>
      <c r="D48" s="555" t="s">
        <v>244</v>
      </c>
      <c r="E48" s="993">
        <v>100</v>
      </c>
      <c r="F48" s="993">
        <v>151</v>
      </c>
      <c r="G48" s="993">
        <v>153</v>
      </c>
      <c r="H48" s="993">
        <v>160</v>
      </c>
      <c r="I48" s="993">
        <v>172</v>
      </c>
      <c r="J48" s="993">
        <v>142</v>
      </c>
      <c r="K48" s="993">
        <v>141</v>
      </c>
      <c r="L48" s="993">
        <v>93</v>
      </c>
      <c r="M48" s="993">
        <v>36</v>
      </c>
      <c r="N48" s="993">
        <v>27</v>
      </c>
      <c r="O48" s="993">
        <v>49</v>
      </c>
      <c r="P48" s="993">
        <v>65</v>
      </c>
      <c r="Q48" s="993">
        <v>69</v>
      </c>
      <c r="R48" s="512"/>
      <c r="S48" s="451"/>
    </row>
    <row r="49" spans="1:19" s="475" customFormat="1" ht="10.5" customHeight="1" x14ac:dyDescent="0.2">
      <c r="A49" s="472"/>
      <c r="B49" s="473"/>
      <c r="C49" s="947"/>
      <c r="D49" s="555" t="s">
        <v>245</v>
      </c>
      <c r="E49" s="993">
        <v>15</v>
      </c>
      <c r="F49" s="993">
        <v>28</v>
      </c>
      <c r="G49" s="993">
        <v>26</v>
      </c>
      <c r="H49" s="993">
        <v>27</v>
      </c>
      <c r="I49" s="993">
        <v>27</v>
      </c>
      <c r="J49" s="993">
        <v>22</v>
      </c>
      <c r="K49" s="993">
        <v>25</v>
      </c>
      <c r="L49" s="993">
        <v>22</v>
      </c>
      <c r="M49" s="993">
        <v>9</v>
      </c>
      <c r="N49" s="993">
        <v>18</v>
      </c>
      <c r="O49" s="993">
        <v>23</v>
      </c>
      <c r="P49" s="993">
        <v>20</v>
      </c>
      <c r="Q49" s="993">
        <v>19</v>
      </c>
      <c r="R49" s="512"/>
      <c r="S49" s="451"/>
    </row>
    <row r="50" spans="1:19" s="475" customFormat="1" ht="10.5" customHeight="1" x14ac:dyDescent="0.2">
      <c r="A50" s="472"/>
      <c r="B50" s="473"/>
      <c r="C50" s="947"/>
      <c r="D50" s="1086" t="s">
        <v>246</v>
      </c>
      <c r="E50" s="993">
        <v>46</v>
      </c>
      <c r="F50" s="993">
        <v>73</v>
      </c>
      <c r="G50" s="993">
        <v>65</v>
      </c>
      <c r="H50" s="993">
        <v>64</v>
      </c>
      <c r="I50" s="993">
        <v>97</v>
      </c>
      <c r="J50" s="993">
        <v>87</v>
      </c>
      <c r="K50" s="993">
        <v>64</v>
      </c>
      <c r="L50" s="993">
        <v>55</v>
      </c>
      <c r="M50" s="993">
        <v>40</v>
      </c>
      <c r="N50" s="993">
        <v>49</v>
      </c>
      <c r="O50" s="993">
        <v>80</v>
      </c>
      <c r="P50" s="993">
        <v>53</v>
      </c>
      <c r="Q50" s="993">
        <v>58</v>
      </c>
      <c r="R50" s="512"/>
      <c r="S50" s="451"/>
    </row>
    <row r="51" spans="1:19" s="475" customFormat="1" ht="10.5" customHeight="1" x14ac:dyDescent="0.2">
      <c r="A51" s="472"/>
      <c r="B51" s="473"/>
      <c r="C51" s="947"/>
      <c r="D51" s="1086" t="s">
        <v>248</v>
      </c>
      <c r="E51" s="993" t="s">
        <v>410</v>
      </c>
      <c r="F51" s="993">
        <v>1</v>
      </c>
      <c r="G51" s="993" t="s">
        <v>9</v>
      </c>
      <c r="H51" s="993" t="s">
        <v>9</v>
      </c>
      <c r="I51" s="993" t="s">
        <v>9</v>
      </c>
      <c r="J51" s="993" t="s">
        <v>9</v>
      </c>
      <c r="K51" s="993" t="s">
        <v>9</v>
      </c>
      <c r="L51" s="993" t="s">
        <v>9</v>
      </c>
      <c r="M51" s="993" t="s">
        <v>9</v>
      </c>
      <c r="N51" s="993" t="s">
        <v>9</v>
      </c>
      <c r="O51" s="993" t="s">
        <v>9</v>
      </c>
      <c r="P51" s="993" t="s">
        <v>9</v>
      </c>
      <c r="Q51" s="993" t="s">
        <v>9</v>
      </c>
      <c r="R51" s="512"/>
      <c r="S51" s="451"/>
    </row>
    <row r="52" spans="1:19" s="475" customFormat="1" ht="10.5" customHeight="1" x14ac:dyDescent="0.2">
      <c r="A52" s="472"/>
      <c r="B52" s="473"/>
      <c r="C52" s="947"/>
      <c r="D52" s="555" t="s">
        <v>247</v>
      </c>
      <c r="E52" s="994">
        <v>6</v>
      </c>
      <c r="F52" s="994">
        <v>24</v>
      </c>
      <c r="G52" s="994">
        <v>14</v>
      </c>
      <c r="H52" s="994">
        <v>17</v>
      </c>
      <c r="I52" s="994">
        <v>8</v>
      </c>
      <c r="J52" s="994">
        <v>7</v>
      </c>
      <c r="K52" s="994">
        <v>4</v>
      </c>
      <c r="L52" s="994">
        <v>12</v>
      </c>
      <c r="M52" s="994">
        <v>8</v>
      </c>
      <c r="N52" s="994">
        <v>3</v>
      </c>
      <c r="O52" s="994">
        <v>9</v>
      </c>
      <c r="P52" s="994">
        <v>7</v>
      </c>
      <c r="Q52" s="994">
        <v>29</v>
      </c>
      <c r="R52" s="512"/>
      <c r="S52" s="451"/>
    </row>
    <row r="53" spans="1:19" s="954" customFormat="1" ht="11.25" customHeight="1" x14ac:dyDescent="0.2">
      <c r="A53" s="950"/>
      <c r="B53" s="951"/>
      <c r="C53" s="1648" t="s">
        <v>412</v>
      </c>
      <c r="D53" s="1648"/>
      <c r="E53" s="955">
        <f>SUM(E54:E56)</f>
        <v>41</v>
      </c>
      <c r="F53" s="955">
        <f t="shared" ref="F53:Q53" si="3">SUM(F54:F56)</f>
        <v>57</v>
      </c>
      <c r="G53" s="955">
        <f t="shared" si="3"/>
        <v>138</v>
      </c>
      <c r="H53" s="955">
        <f t="shared" si="3"/>
        <v>75</v>
      </c>
      <c r="I53" s="955">
        <f t="shared" si="3"/>
        <v>137</v>
      </c>
      <c r="J53" s="955">
        <f t="shared" si="3"/>
        <v>103</v>
      </c>
      <c r="K53" s="955">
        <f t="shared" si="3"/>
        <v>118</v>
      </c>
      <c r="L53" s="955">
        <f t="shared" si="3"/>
        <v>18</v>
      </c>
      <c r="M53" s="955">
        <f t="shared" si="3"/>
        <v>14</v>
      </c>
      <c r="N53" s="955">
        <f t="shared" si="3"/>
        <v>9</v>
      </c>
      <c r="O53" s="955">
        <f t="shared" si="3"/>
        <v>13</v>
      </c>
      <c r="P53" s="955">
        <f t="shared" si="3"/>
        <v>37</v>
      </c>
      <c r="Q53" s="955">
        <f t="shared" si="3"/>
        <v>35</v>
      </c>
      <c r="R53" s="952"/>
      <c r="S53" s="953"/>
    </row>
    <row r="54" spans="1:19" s="475" customFormat="1" ht="10.5" customHeight="1" x14ac:dyDescent="0.2">
      <c r="A54" s="472"/>
      <c r="B54" s="473"/>
      <c r="C54" s="1085"/>
      <c r="D54" s="1086" t="s">
        <v>494</v>
      </c>
      <c r="E54" s="993" t="s">
        <v>410</v>
      </c>
      <c r="F54" s="993" t="s">
        <v>410</v>
      </c>
      <c r="G54" s="993" t="s">
        <v>9</v>
      </c>
      <c r="H54" s="993" t="s">
        <v>9</v>
      </c>
      <c r="I54" s="993" t="s">
        <v>9</v>
      </c>
      <c r="J54" s="994">
        <v>1</v>
      </c>
      <c r="K54" s="994" t="s">
        <v>9</v>
      </c>
      <c r="L54" s="994">
        <v>1</v>
      </c>
      <c r="M54" s="994">
        <v>1</v>
      </c>
      <c r="N54" s="993" t="s">
        <v>9</v>
      </c>
      <c r="O54" s="993" t="s">
        <v>9</v>
      </c>
      <c r="P54" s="993" t="s">
        <v>9</v>
      </c>
      <c r="Q54" s="993" t="s">
        <v>9</v>
      </c>
      <c r="R54" s="512"/>
      <c r="S54" s="451"/>
    </row>
    <row r="55" spans="1:19" s="475" customFormat="1" ht="10.5" customHeight="1" x14ac:dyDescent="0.2">
      <c r="A55" s="472"/>
      <c r="B55" s="473"/>
      <c r="C55" s="947"/>
      <c r="D55" s="555" t="s">
        <v>249</v>
      </c>
      <c r="E55" s="994">
        <v>1</v>
      </c>
      <c r="F55" s="994">
        <v>1</v>
      </c>
      <c r="G55" s="994">
        <v>1</v>
      </c>
      <c r="H55" s="994">
        <v>1</v>
      </c>
      <c r="I55" s="994" t="s">
        <v>9</v>
      </c>
      <c r="J55" s="994">
        <v>1</v>
      </c>
      <c r="K55" s="994">
        <v>2</v>
      </c>
      <c r="L55" s="994" t="s">
        <v>9</v>
      </c>
      <c r="M55" s="994">
        <v>1</v>
      </c>
      <c r="N55" s="994" t="s">
        <v>9</v>
      </c>
      <c r="O55" s="994" t="s">
        <v>9</v>
      </c>
      <c r="P55" s="994">
        <v>1</v>
      </c>
      <c r="Q55" s="994" t="s">
        <v>9</v>
      </c>
      <c r="R55" s="512"/>
      <c r="S55" s="451"/>
    </row>
    <row r="56" spans="1:19" s="475" customFormat="1" ht="10.5" customHeight="1" x14ac:dyDescent="0.2">
      <c r="A56" s="472"/>
      <c r="B56" s="473"/>
      <c r="C56" s="947"/>
      <c r="D56" s="555" t="s">
        <v>250</v>
      </c>
      <c r="E56" s="994">
        <v>40</v>
      </c>
      <c r="F56" s="994">
        <v>56</v>
      </c>
      <c r="G56" s="994">
        <v>137</v>
      </c>
      <c r="H56" s="994">
        <v>74</v>
      </c>
      <c r="I56" s="994">
        <v>137</v>
      </c>
      <c r="J56" s="994">
        <v>101</v>
      </c>
      <c r="K56" s="994">
        <v>116</v>
      </c>
      <c r="L56" s="994">
        <v>17</v>
      </c>
      <c r="M56" s="994">
        <v>12</v>
      </c>
      <c r="N56" s="994">
        <v>9</v>
      </c>
      <c r="O56" s="994">
        <v>13</v>
      </c>
      <c r="P56" s="994">
        <v>36</v>
      </c>
      <c r="Q56" s="994">
        <v>35</v>
      </c>
      <c r="R56" s="512"/>
      <c r="S56" s="451"/>
    </row>
    <row r="57" spans="1:19" s="760" customFormat="1" ht="13.5" customHeight="1" x14ac:dyDescent="0.2">
      <c r="A57" s="757"/>
      <c r="B57" s="738"/>
      <c r="C57" s="486" t="s">
        <v>435</v>
      </c>
      <c r="D57" s="758"/>
      <c r="E57" s="457"/>
      <c r="F57" s="457"/>
      <c r="G57" s="487"/>
      <c r="H57" s="487"/>
      <c r="I57" s="1621"/>
      <c r="J57" s="1621"/>
      <c r="K57" s="1621"/>
      <c r="L57" s="1621"/>
      <c r="M57" s="1621"/>
      <c r="N57" s="1621"/>
      <c r="O57" s="1621"/>
      <c r="P57" s="1621"/>
      <c r="Q57" s="1621"/>
      <c r="R57" s="759"/>
      <c r="S57" s="487"/>
    </row>
    <row r="58" spans="1:19" s="442" customFormat="1" ht="11.25" customHeight="1" thickBot="1" x14ac:dyDescent="0.25">
      <c r="A58" s="477"/>
      <c r="B58" s="488"/>
      <c r="C58" s="1087" t="s">
        <v>495</v>
      </c>
      <c r="D58" s="489"/>
      <c r="E58" s="491"/>
      <c r="F58" s="491"/>
      <c r="G58" s="491"/>
      <c r="H58" s="491"/>
      <c r="I58" s="491"/>
      <c r="J58" s="491"/>
      <c r="K58" s="491"/>
      <c r="L58" s="491"/>
      <c r="M58" s="491"/>
      <c r="N58" s="491"/>
      <c r="O58" s="491"/>
      <c r="P58" s="491"/>
      <c r="Q58" s="458" t="s">
        <v>73</v>
      </c>
      <c r="R58" s="492"/>
      <c r="S58" s="493"/>
    </row>
    <row r="59" spans="1:19" ht="13.5" customHeight="1" thickBot="1" x14ac:dyDescent="0.25">
      <c r="A59" s="392"/>
      <c r="B59" s="488"/>
      <c r="C59" s="1645" t="s">
        <v>299</v>
      </c>
      <c r="D59" s="1646"/>
      <c r="E59" s="1646"/>
      <c r="F59" s="1646"/>
      <c r="G59" s="1646"/>
      <c r="H59" s="1646"/>
      <c r="I59" s="1646"/>
      <c r="J59" s="1646"/>
      <c r="K59" s="1646"/>
      <c r="L59" s="1646"/>
      <c r="M59" s="1646"/>
      <c r="N59" s="1646"/>
      <c r="O59" s="1646"/>
      <c r="P59" s="1646"/>
      <c r="Q59" s="1647"/>
      <c r="R59" s="458"/>
      <c r="S59" s="444"/>
    </row>
    <row r="60" spans="1:19" ht="3.75" customHeight="1" x14ac:dyDescent="0.2">
      <c r="A60" s="392"/>
      <c r="B60" s="488"/>
      <c r="C60" s="1642" t="s">
        <v>69</v>
      </c>
      <c r="D60" s="1642"/>
      <c r="F60" s="964"/>
      <c r="G60" s="964"/>
      <c r="H60" s="964"/>
      <c r="I60" s="964"/>
      <c r="J60" s="964"/>
      <c r="K60" s="964"/>
      <c r="L60" s="964"/>
      <c r="M60" s="495"/>
      <c r="N60" s="495"/>
      <c r="O60" s="495"/>
      <c r="P60" s="495"/>
      <c r="Q60" s="495"/>
      <c r="R60" s="492"/>
      <c r="S60" s="444"/>
    </row>
    <row r="61" spans="1:19" ht="11.25" customHeight="1" x14ac:dyDescent="0.2">
      <c r="A61" s="392"/>
      <c r="B61" s="455"/>
      <c r="C61" s="1643"/>
      <c r="D61" s="1643"/>
      <c r="E61" s="1558">
        <v>2016</v>
      </c>
      <c r="F61" s="1558"/>
      <c r="G61" s="1558"/>
      <c r="H61" s="1558"/>
      <c r="I61" s="1558"/>
      <c r="J61" s="1558"/>
      <c r="K61" s="1558"/>
      <c r="L61" s="1623">
        <v>2017</v>
      </c>
      <c r="M61" s="1558"/>
      <c r="N61" s="1558"/>
      <c r="O61" s="1558"/>
      <c r="P61" s="1558"/>
      <c r="Q61" s="1558"/>
      <c r="R61" s="444"/>
      <c r="S61" s="444"/>
    </row>
    <row r="62" spans="1:19" ht="12.75" customHeight="1" x14ac:dyDescent="0.2">
      <c r="A62" s="392"/>
      <c r="B62" s="455"/>
      <c r="C62" s="407"/>
      <c r="D62" s="407"/>
      <c r="E62" s="998" t="s">
        <v>99</v>
      </c>
      <c r="F62" s="998" t="s">
        <v>98</v>
      </c>
      <c r="G62" s="998" t="s">
        <v>97</v>
      </c>
      <c r="H62" s="998" t="s">
        <v>96</v>
      </c>
      <c r="I62" s="998" t="s">
        <v>95</v>
      </c>
      <c r="J62" s="998" t="s">
        <v>94</v>
      </c>
      <c r="K62" s="998" t="s">
        <v>93</v>
      </c>
      <c r="L62" s="998" t="s">
        <v>104</v>
      </c>
      <c r="M62" s="998" t="s">
        <v>103</v>
      </c>
      <c r="N62" s="998" t="s">
        <v>102</v>
      </c>
      <c r="O62" s="998" t="s">
        <v>101</v>
      </c>
      <c r="P62" s="998" t="s">
        <v>100</v>
      </c>
      <c r="Q62" s="998" t="s">
        <v>99</v>
      </c>
      <c r="R62" s="492"/>
      <c r="S62" s="444"/>
    </row>
    <row r="63" spans="1:19" ht="10.5" customHeight="1" x14ac:dyDescent="0.2">
      <c r="A63" s="392"/>
      <c r="B63" s="488"/>
      <c r="C63" s="1644" t="s">
        <v>92</v>
      </c>
      <c r="D63" s="1644"/>
      <c r="E63" s="997"/>
      <c r="F63" s="997"/>
      <c r="G63" s="995"/>
      <c r="H63" s="995"/>
      <c r="I63" s="995"/>
      <c r="J63" s="995"/>
      <c r="K63" s="995"/>
      <c r="L63" s="995"/>
      <c r="M63" s="995"/>
      <c r="N63" s="995"/>
      <c r="O63" s="995"/>
      <c r="P63" s="995"/>
      <c r="Q63" s="995"/>
      <c r="R63" s="492"/>
      <c r="S63" s="444"/>
    </row>
    <row r="64" spans="1:19" s="500" customFormat="1" ht="9.75" customHeight="1" x14ac:dyDescent="0.2">
      <c r="A64" s="497"/>
      <c r="B64" s="498"/>
      <c r="C64" s="499" t="s">
        <v>91</v>
      </c>
      <c r="D64" s="418"/>
      <c r="E64" s="996">
        <v>-0.66</v>
      </c>
      <c r="F64" s="996">
        <v>-0.22</v>
      </c>
      <c r="G64" s="996">
        <v>0.69</v>
      </c>
      <c r="H64" s="996">
        <v>0.34</v>
      </c>
      <c r="I64" s="996">
        <v>-0.5</v>
      </c>
      <c r="J64" s="996">
        <v>0.04</v>
      </c>
      <c r="K64" s="996">
        <v>-0.59</v>
      </c>
      <c r="L64" s="996">
        <v>-0.23</v>
      </c>
      <c r="M64" s="996">
        <v>1.75</v>
      </c>
      <c r="N64" s="996">
        <v>0.95</v>
      </c>
      <c r="O64" s="996">
        <v>-0.24</v>
      </c>
      <c r="P64" s="996">
        <v>-0.4</v>
      </c>
      <c r="Q64" s="996">
        <v>-0.67</v>
      </c>
      <c r="R64" s="432"/>
      <c r="S64" s="432"/>
    </row>
    <row r="65" spans="1:19" s="500" customFormat="1" ht="9.75" customHeight="1" x14ac:dyDescent="0.2">
      <c r="A65" s="497"/>
      <c r="B65" s="498"/>
      <c r="C65" s="499" t="s">
        <v>90</v>
      </c>
      <c r="D65" s="418"/>
      <c r="E65" s="996">
        <v>0.61</v>
      </c>
      <c r="F65" s="996">
        <v>0.72</v>
      </c>
      <c r="G65" s="996">
        <v>0.63</v>
      </c>
      <c r="H65" s="996">
        <v>0.88</v>
      </c>
      <c r="I65" s="996">
        <v>0.57999999999999996</v>
      </c>
      <c r="J65" s="996">
        <v>0.88</v>
      </c>
      <c r="K65" s="996">
        <v>1.33</v>
      </c>
      <c r="L65" s="996">
        <v>1.55</v>
      </c>
      <c r="M65" s="996">
        <v>1.37</v>
      </c>
      <c r="N65" s="996">
        <v>1.98</v>
      </c>
      <c r="O65" s="996">
        <v>1.45</v>
      </c>
      <c r="P65" s="996">
        <v>0.91</v>
      </c>
      <c r="Q65" s="996">
        <v>0.9</v>
      </c>
      <c r="R65" s="432"/>
      <c r="S65" s="432"/>
    </row>
    <row r="66" spans="1:19" s="500" customFormat="1" ht="11.25" customHeight="1" x14ac:dyDescent="0.2">
      <c r="A66" s="497"/>
      <c r="B66" s="498"/>
      <c r="C66" s="499" t="s">
        <v>258</v>
      </c>
      <c r="D66" s="418"/>
      <c r="E66" s="996">
        <v>0.56999999999999995</v>
      </c>
      <c r="F66" s="996">
        <v>0.56999999999999995</v>
      </c>
      <c r="G66" s="996">
        <v>0.55000000000000004</v>
      </c>
      <c r="H66" s="996">
        <v>0.56999999999999995</v>
      </c>
      <c r="I66" s="996">
        <v>0.56999999999999995</v>
      </c>
      <c r="J66" s="996">
        <v>0.61</v>
      </c>
      <c r="K66" s="996">
        <v>0.65</v>
      </c>
      <c r="L66" s="996">
        <v>0.75</v>
      </c>
      <c r="M66" s="996">
        <v>0.82</v>
      </c>
      <c r="N66" s="996">
        <v>0.95</v>
      </c>
      <c r="O66" s="996">
        <v>1.04</v>
      </c>
      <c r="P66" s="996">
        <v>1.07</v>
      </c>
      <c r="Q66" s="996">
        <v>1.1000000000000001</v>
      </c>
      <c r="R66" s="432"/>
      <c r="S66" s="432"/>
    </row>
    <row r="67" spans="1:19" ht="11.25" customHeight="1" x14ac:dyDescent="0.2">
      <c r="A67" s="392"/>
      <c r="B67" s="488"/>
      <c r="C67" s="942" t="s">
        <v>89</v>
      </c>
      <c r="D67" s="496"/>
      <c r="E67" s="501"/>
      <c r="F67" s="176"/>
      <c r="G67" s="542"/>
      <c r="H67" s="542"/>
      <c r="I67" s="542"/>
      <c r="J67" s="85"/>
      <c r="K67" s="501"/>
      <c r="L67" s="542"/>
      <c r="M67" s="542"/>
      <c r="N67" s="542"/>
      <c r="O67" s="542"/>
      <c r="P67" s="542"/>
      <c r="Q67" s="502"/>
      <c r="R67" s="492"/>
      <c r="S67" s="444"/>
    </row>
    <row r="68" spans="1:19" ht="9.75" customHeight="1" x14ac:dyDescent="0.2">
      <c r="A68" s="392"/>
      <c r="B68" s="503"/>
      <c r="C68" s="453"/>
      <c r="D68" s="736" t="s">
        <v>693</v>
      </c>
      <c r="E68" s="581"/>
      <c r="F68" s="583"/>
      <c r="G68" s="80"/>
      <c r="H68" s="80"/>
      <c r="I68" s="80"/>
      <c r="J68" s="584">
        <v>18.23986787562648</v>
      </c>
      <c r="K68" s="501"/>
      <c r="L68" s="542"/>
      <c r="M68" s="542"/>
      <c r="N68" s="542"/>
      <c r="O68" s="542"/>
      <c r="P68" s="542"/>
      <c r="Q68" s="948">
        <f>+J68</f>
        <v>18.23986787562648</v>
      </c>
      <c r="R68" s="492"/>
      <c r="S68" s="444"/>
    </row>
    <row r="69" spans="1:19" ht="9.75" customHeight="1" x14ac:dyDescent="0.2">
      <c r="A69" s="392"/>
      <c r="B69" s="504"/>
      <c r="C69" s="418"/>
      <c r="D69" s="585" t="s">
        <v>694</v>
      </c>
      <c r="E69" s="586"/>
      <c r="F69" s="586"/>
      <c r="G69" s="586"/>
      <c r="H69" s="586"/>
      <c r="I69" s="586"/>
      <c r="J69" s="584">
        <v>11.094247194774741</v>
      </c>
      <c r="K69" s="501"/>
      <c r="L69" s="195"/>
      <c r="M69" s="542"/>
      <c r="N69" s="542"/>
      <c r="O69" s="542"/>
      <c r="P69" s="542"/>
      <c r="Q69" s="948">
        <f t="shared" ref="Q69:Q72" si="4">+J69</f>
        <v>11.094247194774741</v>
      </c>
      <c r="R69" s="505"/>
      <c r="S69" s="505"/>
    </row>
    <row r="70" spans="1:19" ht="9.75" customHeight="1" x14ac:dyDescent="0.2">
      <c r="A70" s="392"/>
      <c r="B70" s="504"/>
      <c r="C70" s="418"/>
      <c r="D70" s="585" t="s">
        <v>695</v>
      </c>
      <c r="E70" s="581"/>
      <c r="F70" s="177"/>
      <c r="G70" s="177"/>
      <c r="H70" s="80"/>
      <c r="I70" s="178"/>
      <c r="J70" s="584">
        <v>6.9972451790633494</v>
      </c>
      <c r="K70" s="501"/>
      <c r="L70" s="195"/>
      <c r="M70" s="542"/>
      <c r="N70" s="542"/>
      <c r="O70" s="542"/>
      <c r="P70" s="542"/>
      <c r="Q70" s="948">
        <f t="shared" si="4"/>
        <v>6.9972451790633494</v>
      </c>
      <c r="R70" s="506"/>
      <c r="S70" s="444"/>
    </row>
    <row r="71" spans="1:19" ht="9.75" customHeight="1" x14ac:dyDescent="0.2">
      <c r="A71" s="392"/>
      <c r="B71" s="504"/>
      <c r="C71" s="418"/>
      <c r="D71" s="585" t="s">
        <v>696</v>
      </c>
      <c r="E71" s="587"/>
      <c r="F71" s="585"/>
      <c r="G71" s="585"/>
      <c r="H71" s="585"/>
      <c r="I71" s="585"/>
      <c r="J71" s="584">
        <v>3.1606331163093193</v>
      </c>
      <c r="K71" s="501"/>
      <c r="L71" s="195"/>
      <c r="M71" s="542"/>
      <c r="N71" s="542"/>
      <c r="O71" s="542"/>
      <c r="P71" s="542"/>
      <c r="Q71" s="948">
        <f t="shared" si="4"/>
        <v>3.1606331163093193</v>
      </c>
      <c r="R71" s="506"/>
      <c r="S71" s="444"/>
    </row>
    <row r="72" spans="1:19" ht="9.75" customHeight="1" x14ac:dyDescent="0.2">
      <c r="A72" s="392"/>
      <c r="B72" s="504"/>
      <c r="C72" s="418"/>
      <c r="D72" s="588" t="s">
        <v>697</v>
      </c>
      <c r="E72" s="589"/>
      <c r="F72" s="589"/>
      <c r="G72" s="589"/>
      <c r="H72" s="589"/>
      <c r="I72" s="589"/>
      <c r="J72" s="584">
        <v>2.3423362287368743</v>
      </c>
      <c r="K72" s="501"/>
      <c r="L72" s="195"/>
      <c r="M72" s="542"/>
      <c r="N72" s="542"/>
      <c r="O72" s="542"/>
      <c r="P72" s="542"/>
      <c r="Q72" s="948">
        <f t="shared" si="4"/>
        <v>2.3423362287368743</v>
      </c>
      <c r="R72" s="506"/>
      <c r="S72" s="444"/>
    </row>
    <row r="73" spans="1:19" ht="9.75" customHeight="1" x14ac:dyDescent="0.2">
      <c r="A73" s="392"/>
      <c r="B73" s="504"/>
      <c r="C73" s="418"/>
      <c r="D73" s="585" t="s">
        <v>698</v>
      </c>
      <c r="E73" s="177"/>
      <c r="F73" s="177"/>
      <c r="G73" s="177"/>
      <c r="H73" s="80"/>
      <c r="I73" s="178"/>
      <c r="J73" s="502">
        <v>-15.641137575996334</v>
      </c>
      <c r="K73" s="501"/>
      <c r="L73" s="195"/>
      <c r="M73" s="542"/>
      <c r="N73" s="542"/>
      <c r="O73" s="542"/>
      <c r="P73" s="542"/>
      <c r="Q73" s="501"/>
      <c r="R73" s="506"/>
      <c r="S73" s="444"/>
    </row>
    <row r="74" spans="1:19" ht="9.75" customHeight="1" x14ac:dyDescent="0.2">
      <c r="A74" s="392"/>
      <c r="B74" s="504"/>
      <c r="C74" s="418"/>
      <c r="D74" s="585" t="s">
        <v>699</v>
      </c>
      <c r="E74" s="582"/>
      <c r="F74" s="178"/>
      <c r="G74" s="178"/>
      <c r="H74" s="80"/>
      <c r="I74" s="178"/>
      <c r="J74" s="502">
        <v>-11.589113257243188</v>
      </c>
      <c r="K74" s="501"/>
      <c r="L74" s="195"/>
      <c r="M74" s="542"/>
      <c r="N74" s="542"/>
      <c r="O74" s="542"/>
      <c r="P74" s="542"/>
      <c r="Q74" s="590"/>
      <c r="R74" s="506"/>
      <c r="S74" s="444"/>
    </row>
    <row r="75" spans="1:19" ht="9.75" customHeight="1" x14ac:dyDescent="0.2">
      <c r="A75" s="392"/>
      <c r="B75" s="504"/>
      <c r="C75" s="418"/>
      <c r="D75" s="585" t="s">
        <v>700</v>
      </c>
      <c r="E75" s="582"/>
      <c r="F75" s="178"/>
      <c r="G75" s="178"/>
      <c r="H75" s="80"/>
      <c r="I75" s="178"/>
      <c r="J75" s="502">
        <v>-8.8350731546934078</v>
      </c>
      <c r="K75" s="501"/>
      <c r="L75" s="195"/>
      <c r="M75" s="542"/>
      <c r="N75" s="542"/>
      <c r="O75" s="542"/>
      <c r="P75" s="542"/>
      <c r="Q75" s="590"/>
      <c r="R75" s="506"/>
      <c r="S75" s="444"/>
    </row>
    <row r="76" spans="1:19" ht="9.75" customHeight="1" x14ac:dyDescent="0.2">
      <c r="A76" s="392"/>
      <c r="B76" s="504"/>
      <c r="C76" s="418"/>
      <c r="D76" s="585" t="s">
        <v>701</v>
      </c>
      <c r="E76" s="582"/>
      <c r="F76" s="178"/>
      <c r="G76" s="178"/>
      <c r="H76" s="80"/>
      <c r="I76" s="178"/>
      <c r="J76" s="502">
        <v>-2.7018026818222185</v>
      </c>
      <c r="K76" s="501"/>
      <c r="L76" s="195"/>
      <c r="M76" s="542"/>
      <c r="N76" s="542"/>
      <c r="O76" s="542"/>
      <c r="P76" s="542"/>
      <c r="Q76" s="590"/>
      <c r="R76" s="506"/>
      <c r="S76" s="444"/>
    </row>
    <row r="77" spans="1:19" ht="9.75" customHeight="1" x14ac:dyDescent="0.2">
      <c r="A77" s="392"/>
      <c r="B77" s="504"/>
      <c r="C77" s="418"/>
      <c r="D77" s="585" t="s">
        <v>702</v>
      </c>
      <c r="E77" s="582"/>
      <c r="F77" s="177"/>
      <c r="G77" s="177"/>
      <c r="H77" s="80"/>
      <c r="I77" s="178"/>
      <c r="J77" s="502">
        <v>-2.1594274432379157</v>
      </c>
      <c r="K77" s="501"/>
      <c r="L77" s="195"/>
      <c r="M77" s="542"/>
      <c r="N77" s="542"/>
      <c r="O77" s="542"/>
      <c r="P77" s="542"/>
      <c r="Q77" s="501"/>
      <c r="R77" s="506"/>
      <c r="S77" s="444"/>
    </row>
    <row r="78" spans="1:19" ht="0.75" customHeight="1" x14ac:dyDescent="0.2">
      <c r="A78" s="392"/>
      <c r="B78" s="504"/>
      <c r="C78" s="418"/>
      <c r="D78" s="507"/>
      <c r="E78" s="501"/>
      <c r="F78" s="177"/>
      <c r="G78" s="177"/>
      <c r="H78" s="80"/>
      <c r="I78" s="178"/>
      <c r="J78" s="502"/>
      <c r="K78" s="501"/>
      <c r="L78" s="195"/>
      <c r="M78" s="542"/>
      <c r="N78" s="542"/>
      <c r="O78" s="542"/>
      <c r="P78" s="542"/>
      <c r="Q78" s="501"/>
      <c r="R78" s="506"/>
      <c r="S78" s="444"/>
    </row>
    <row r="79" spans="1:19" ht="12" customHeight="1" x14ac:dyDescent="0.2">
      <c r="A79" s="392"/>
      <c r="B79" s="508"/>
      <c r="C79" s="490" t="s">
        <v>239</v>
      </c>
      <c r="D79" s="507"/>
      <c r="E79" s="490"/>
      <c r="F79" s="490"/>
      <c r="G79" s="509" t="s">
        <v>88</v>
      </c>
      <c r="H79" s="490"/>
      <c r="I79" s="490"/>
      <c r="J79" s="490"/>
      <c r="K79" s="490"/>
      <c r="L79" s="490"/>
      <c r="M79" s="490"/>
      <c r="N79" s="490"/>
      <c r="O79" s="179"/>
      <c r="P79" s="179"/>
      <c r="Q79" s="179"/>
      <c r="R79" s="492"/>
      <c r="S79" s="444"/>
    </row>
    <row r="80" spans="1:19" s="132" customFormat="1" ht="13.5" customHeight="1" x14ac:dyDescent="0.2">
      <c r="A80" s="131"/>
      <c r="B80" s="231">
        <v>16</v>
      </c>
      <c r="C80" s="1595">
        <v>42948</v>
      </c>
      <c r="D80" s="1595"/>
      <c r="E80" s="1595"/>
      <c r="F80" s="133"/>
      <c r="G80" s="133"/>
      <c r="H80" s="133"/>
      <c r="I80" s="133"/>
      <c r="J80" s="133"/>
      <c r="K80" s="133"/>
      <c r="L80" s="133"/>
      <c r="M80" s="133"/>
      <c r="N80" s="133"/>
      <c r="P80" s="131"/>
      <c r="R80" s="137"/>
    </row>
  </sheetData>
  <mergeCells count="46">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 ref="C1:F1"/>
    <mergeCell ref="C4:Q4"/>
    <mergeCell ref="C6:Q6"/>
    <mergeCell ref="C7:D8"/>
    <mergeCell ref="G7:I7"/>
    <mergeCell ref="J7:L7"/>
    <mergeCell ref="M7:O7"/>
    <mergeCell ref="P7:Q7"/>
    <mergeCell ref="J1:P1"/>
    <mergeCell ref="E8:J8"/>
    <mergeCell ref="K8:Q8"/>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I57:Q57"/>
    <mergeCell ref="C36:D36"/>
    <mergeCell ref="C37:D37"/>
    <mergeCell ref="E61:K61"/>
    <mergeCell ref="L61:Q61"/>
  </mergeCells>
  <conditionalFormatting sqref="E45:Q45 E62:Q62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R64"/>
  <sheetViews>
    <sheetView zoomScaleNormal="100" workbookViewId="0"/>
  </sheetViews>
  <sheetFormatPr defaultRowHeight="12.75" x14ac:dyDescent="0.2"/>
  <cols>
    <col min="1" max="1" width="1" style="132" customWidth="1"/>
    <col min="2" max="2" width="2.5703125" style="438" customWidth="1"/>
    <col min="3" max="3" width="2.42578125" style="132" customWidth="1"/>
    <col min="4" max="4" width="26.7109375" style="132" customWidth="1"/>
    <col min="5" max="6" width="5.5703125" style="132" customWidth="1"/>
    <col min="7" max="7" width="7.5703125" style="132" customWidth="1"/>
    <col min="8" max="8" width="6.42578125" style="132" customWidth="1"/>
    <col min="9" max="11" width="7.5703125" style="132" customWidth="1"/>
    <col min="12" max="12" width="6.28515625" style="132" customWidth="1"/>
    <col min="13" max="13" width="6.42578125" style="132" customWidth="1"/>
    <col min="14" max="14" width="7.7109375" style="132" customWidth="1"/>
    <col min="15" max="15" width="2.5703125" style="960" customWidth="1"/>
    <col min="16" max="16" width="1" style="960" customWidth="1"/>
    <col min="17" max="17" width="9.140625" style="132"/>
    <col min="18" max="18" width="11" style="1110" customWidth="1"/>
    <col min="19" max="16384" width="9.140625" style="132"/>
  </cols>
  <sheetData>
    <row r="1" spans="1:18" ht="13.5" customHeight="1" x14ac:dyDescent="0.2">
      <c r="A1" s="131"/>
      <c r="B1" s="1650" t="s">
        <v>421</v>
      </c>
      <c r="C1" s="1650"/>
      <c r="D1" s="1650"/>
      <c r="E1" s="1650"/>
      <c r="F1" s="439"/>
      <c r="G1" s="439"/>
      <c r="H1" s="439"/>
      <c r="I1" s="439"/>
      <c r="J1" s="439"/>
      <c r="K1" s="439"/>
      <c r="L1" s="439"/>
      <c r="M1" s="439"/>
      <c r="N1" s="439"/>
      <c r="O1" s="439"/>
      <c r="P1" s="439"/>
    </row>
    <row r="2" spans="1:18" ht="6" customHeight="1" x14ac:dyDescent="0.2">
      <c r="A2" s="131"/>
      <c r="B2" s="1651"/>
      <c r="C2" s="1651"/>
      <c r="D2" s="1651"/>
      <c r="E2" s="1108"/>
      <c r="F2" s="1108"/>
      <c r="G2" s="1651"/>
      <c r="H2" s="1651"/>
      <c r="I2" s="1651"/>
      <c r="J2" s="1651"/>
      <c r="K2" s="1651"/>
      <c r="L2" s="1651"/>
      <c r="M2" s="1651"/>
      <c r="N2" s="1108"/>
      <c r="O2" s="440"/>
      <c r="P2" s="1111"/>
    </row>
    <row r="3" spans="1:18" ht="10.5" customHeight="1" thickBot="1" x14ac:dyDescent="0.25">
      <c r="A3" s="131"/>
      <c r="B3" s="388"/>
      <c r="C3" s="133"/>
      <c r="D3" s="133"/>
      <c r="E3" s="133"/>
      <c r="F3" s="133"/>
      <c r="G3" s="133"/>
      <c r="H3" s="133"/>
      <c r="I3" s="133"/>
      <c r="J3" s="133"/>
      <c r="K3" s="133"/>
      <c r="L3" s="133"/>
      <c r="M3" s="133"/>
      <c r="N3" s="548" t="s">
        <v>73</v>
      </c>
      <c r="O3" s="441"/>
      <c r="P3" s="1111"/>
    </row>
    <row r="4" spans="1:18" ht="13.5" customHeight="1" thickBot="1" x14ac:dyDescent="0.25">
      <c r="A4" s="131"/>
      <c r="B4" s="388"/>
      <c r="C4" s="1652" t="s">
        <v>505</v>
      </c>
      <c r="D4" s="1653"/>
      <c r="E4" s="1653"/>
      <c r="F4" s="1653"/>
      <c r="G4" s="1653"/>
      <c r="H4" s="1653"/>
      <c r="I4" s="1653"/>
      <c r="J4" s="1653"/>
      <c r="K4" s="1653"/>
      <c r="L4" s="1653"/>
      <c r="M4" s="1653"/>
      <c r="N4" s="1654"/>
      <c r="O4" s="441"/>
      <c r="P4" s="1111"/>
    </row>
    <row r="5" spans="1:18" ht="4.5" customHeight="1" x14ac:dyDescent="0.2">
      <c r="A5" s="131"/>
      <c r="B5" s="388"/>
      <c r="C5" s="1655" t="s">
        <v>78</v>
      </c>
      <c r="D5" s="1655"/>
      <c r="E5" s="388"/>
      <c r="F5" s="388"/>
      <c r="G5" s="388"/>
      <c r="H5" s="388"/>
      <c r="I5" s="388"/>
      <c r="J5" s="388"/>
      <c r="K5" s="388"/>
      <c r="L5" s="388"/>
      <c r="M5" s="388"/>
      <c r="N5" s="388"/>
      <c r="O5" s="441"/>
      <c r="P5" s="1111"/>
    </row>
    <row r="6" spans="1:18" ht="13.5" customHeight="1" x14ac:dyDescent="0.2">
      <c r="A6" s="131"/>
      <c r="B6" s="388"/>
      <c r="C6" s="1656"/>
      <c r="D6" s="1656"/>
      <c r="E6" s="1657">
        <v>2010</v>
      </c>
      <c r="F6" s="1657"/>
      <c r="G6" s="1657">
        <v>2011</v>
      </c>
      <c r="H6" s="1657"/>
      <c r="I6" s="1657">
        <v>2012</v>
      </c>
      <c r="J6" s="1657"/>
      <c r="K6" s="1657">
        <v>2013</v>
      </c>
      <c r="L6" s="1657"/>
      <c r="M6" s="1657">
        <v>2014</v>
      </c>
      <c r="N6" s="1657"/>
      <c r="O6" s="441"/>
      <c r="P6" s="1111"/>
    </row>
    <row r="7" spans="1:18" ht="4.5" customHeight="1" x14ac:dyDescent="0.2">
      <c r="A7" s="131"/>
      <c r="B7" s="388"/>
      <c r="C7" s="1112"/>
      <c r="D7" s="1112"/>
      <c r="E7" s="1113"/>
      <c r="F7" s="1113"/>
      <c r="G7" s="1658"/>
      <c r="H7" s="1658"/>
      <c r="I7" s="1658"/>
      <c r="J7" s="1658"/>
      <c r="K7" s="388"/>
      <c r="L7" s="388"/>
      <c r="M7" s="388"/>
      <c r="N7" s="388"/>
      <c r="O7" s="441"/>
      <c r="P7" s="1111"/>
    </row>
    <row r="8" spans="1:18" s="137" customFormat="1" ht="13.5" customHeight="1" x14ac:dyDescent="0.2">
      <c r="A8" s="135"/>
      <c r="B8" s="1114"/>
      <c r="C8" s="1659" t="s">
        <v>506</v>
      </c>
      <c r="D8" s="1659"/>
      <c r="E8" s="1660">
        <v>215632</v>
      </c>
      <c r="F8" s="1660"/>
      <c r="G8" s="1660">
        <v>209182.99999998396</v>
      </c>
      <c r="H8" s="1660"/>
      <c r="I8" s="1660">
        <f>SUM(I9:J10)</f>
        <v>193611</v>
      </c>
      <c r="J8" s="1660"/>
      <c r="K8" s="1660">
        <v>195577.99999998178</v>
      </c>
      <c r="L8" s="1660"/>
      <c r="M8" s="1660">
        <v>203548.00000000937</v>
      </c>
      <c r="N8" s="1660"/>
      <c r="O8" s="1115"/>
      <c r="P8" s="1116"/>
      <c r="R8" s="1117"/>
    </row>
    <row r="9" spans="1:18" s="137" customFormat="1" ht="12.75" customHeight="1" x14ac:dyDescent="0.2">
      <c r="A9" s="135"/>
      <c r="B9" s="1114"/>
      <c r="C9" s="1118"/>
      <c r="D9" s="1119" t="s">
        <v>507</v>
      </c>
      <c r="E9" s="1661">
        <v>215424</v>
      </c>
      <c r="F9" s="1661"/>
      <c r="G9" s="1661">
        <v>208986.99999998402</v>
      </c>
      <c r="H9" s="1661"/>
      <c r="I9" s="1661">
        <v>193436</v>
      </c>
      <c r="J9" s="1661"/>
      <c r="K9" s="1661">
        <v>195417.99999998178</v>
      </c>
      <c r="L9" s="1661"/>
      <c r="M9" s="1661">
        <v>203388.00000000937</v>
      </c>
      <c r="N9" s="1661"/>
      <c r="O9" s="1115"/>
      <c r="P9" s="1116"/>
      <c r="R9" s="1117"/>
    </row>
    <row r="10" spans="1:18" s="137" customFormat="1" ht="12.75" customHeight="1" x14ac:dyDescent="0.2">
      <c r="A10" s="135"/>
      <c r="B10" s="1114"/>
      <c r="C10" s="1118"/>
      <c r="D10" s="1119" t="s">
        <v>508</v>
      </c>
      <c r="E10" s="1661">
        <v>208</v>
      </c>
      <c r="F10" s="1661"/>
      <c r="G10" s="1661">
        <v>196</v>
      </c>
      <c r="H10" s="1661"/>
      <c r="I10" s="1661">
        <v>175</v>
      </c>
      <c r="J10" s="1661"/>
      <c r="K10" s="1661">
        <v>160</v>
      </c>
      <c r="L10" s="1661"/>
      <c r="M10" s="1661">
        <v>160</v>
      </c>
      <c r="N10" s="1661"/>
      <c r="O10" s="1115"/>
      <c r="P10" s="1116"/>
      <c r="R10" s="1117"/>
    </row>
    <row r="11" spans="1:18" s="137" customFormat="1" ht="23.25" customHeight="1" x14ac:dyDescent="0.2">
      <c r="A11" s="135"/>
      <c r="B11" s="1114"/>
      <c r="C11" s="1662" t="s">
        <v>509</v>
      </c>
      <c r="D11" s="1662"/>
      <c r="E11" s="1660">
        <v>150304</v>
      </c>
      <c r="F11" s="1660"/>
      <c r="G11" s="1660">
        <v>145212.00000000137</v>
      </c>
      <c r="H11" s="1660"/>
      <c r="I11" s="1660">
        <v>132844.00000000911</v>
      </c>
      <c r="J11" s="1660"/>
      <c r="K11" s="1660">
        <v>130531.99999998602</v>
      </c>
      <c r="L11" s="1660"/>
      <c r="M11" s="1660">
        <v>137344.99999999226</v>
      </c>
      <c r="N11" s="1660"/>
      <c r="O11" s="1115"/>
      <c r="P11" s="1116"/>
      <c r="R11" s="1117"/>
    </row>
    <row r="12" spans="1:18" s="137" customFormat="1" ht="16.5" customHeight="1" thickBot="1" x14ac:dyDescent="0.25">
      <c r="A12" s="135"/>
      <c r="B12" s="1114"/>
      <c r="C12" s="1662" t="s">
        <v>510</v>
      </c>
      <c r="D12" s="1662"/>
      <c r="E12" s="1660">
        <v>6088165</v>
      </c>
      <c r="F12" s="1660"/>
      <c r="G12" s="1660">
        <v>5632280.1093796296</v>
      </c>
      <c r="H12" s="1660"/>
      <c r="I12" s="1660">
        <v>5161343</v>
      </c>
      <c r="J12" s="1660"/>
      <c r="K12" s="1660">
        <v>4986266</v>
      </c>
      <c r="L12" s="1660"/>
      <c r="M12" s="1660">
        <v>5324131</v>
      </c>
      <c r="N12" s="1660"/>
      <c r="O12" s="1115"/>
      <c r="P12" s="1116"/>
      <c r="R12" s="1117"/>
    </row>
    <row r="13" spans="1:18" ht="0.75" hidden="1" customHeight="1" thickBot="1" x14ac:dyDescent="0.25">
      <c r="A13" s="131"/>
      <c r="B13" s="133"/>
      <c r="C13" s="133"/>
      <c r="D13" s="133"/>
      <c r="E13" s="133"/>
      <c r="F13" s="133"/>
      <c r="G13" s="133"/>
      <c r="H13" s="133"/>
      <c r="I13" s="133"/>
      <c r="J13" s="133"/>
      <c r="K13" s="133"/>
      <c r="L13" s="133"/>
      <c r="M13" s="133"/>
      <c r="N13" s="548"/>
      <c r="O13" s="441"/>
      <c r="P13" s="1111"/>
    </row>
    <row r="14" spans="1:18" s="137" customFormat="1" ht="13.5" customHeight="1" thickBot="1" x14ac:dyDescent="0.25">
      <c r="A14" s="135"/>
      <c r="B14" s="136"/>
      <c r="C14" s="1652" t="s">
        <v>511</v>
      </c>
      <c r="D14" s="1653"/>
      <c r="E14" s="1653"/>
      <c r="F14" s="1653"/>
      <c r="G14" s="1653"/>
      <c r="H14" s="1653"/>
      <c r="I14" s="1653"/>
      <c r="J14" s="1653"/>
      <c r="K14" s="1653"/>
      <c r="L14" s="1653"/>
      <c r="M14" s="1653"/>
      <c r="N14" s="1654"/>
      <c r="O14" s="441"/>
      <c r="P14" s="1111"/>
      <c r="R14" s="1117"/>
    </row>
    <row r="15" spans="1:18" ht="3" customHeight="1" x14ac:dyDescent="0.2">
      <c r="A15" s="131"/>
      <c r="B15" s="133"/>
      <c r="C15" s="1664" t="s">
        <v>78</v>
      </c>
      <c r="D15" s="1664"/>
      <c r="E15" s="391"/>
      <c r="F15" s="391"/>
      <c r="G15" s="391"/>
      <c r="H15" s="391"/>
      <c r="I15" s="391"/>
      <c r="J15" s="391"/>
      <c r="K15" s="391"/>
      <c r="L15" s="391"/>
      <c r="M15" s="391"/>
      <c r="N15" s="391"/>
      <c r="O15" s="441"/>
      <c r="P15" s="1111"/>
    </row>
    <row r="16" spans="1:18" ht="10.5" customHeight="1" x14ac:dyDescent="0.2">
      <c r="A16" s="131"/>
      <c r="B16" s="133"/>
      <c r="C16" s="1664"/>
      <c r="D16" s="1664"/>
      <c r="E16" s="1120"/>
      <c r="G16" s="1665">
        <v>2014</v>
      </c>
      <c r="H16" s="1665"/>
      <c r="I16" s="1665"/>
      <c r="J16" s="1665"/>
      <c r="K16" s="1665"/>
      <c r="L16" s="1665"/>
      <c r="M16" s="1665"/>
      <c r="N16" s="1665"/>
      <c r="O16" s="1121"/>
      <c r="P16" s="1088"/>
    </row>
    <row r="17" spans="1:18" ht="33.75" customHeight="1" x14ac:dyDescent="0.2">
      <c r="A17" s="131"/>
      <c r="B17" s="133"/>
      <c r="C17" s="1120"/>
      <c r="D17" s="1120"/>
      <c r="E17" s="1120"/>
      <c r="F17" s="1122"/>
      <c r="G17" s="1123" t="s">
        <v>496</v>
      </c>
      <c r="H17" s="1109" t="s">
        <v>393</v>
      </c>
      <c r="I17" s="1109" t="s">
        <v>512</v>
      </c>
      <c r="J17" s="1109" t="s">
        <v>513</v>
      </c>
      <c r="K17" s="1109" t="s">
        <v>514</v>
      </c>
      <c r="L17" s="1109" t="s">
        <v>515</v>
      </c>
      <c r="M17" s="1109" t="s">
        <v>516</v>
      </c>
      <c r="N17" s="1109" t="s">
        <v>517</v>
      </c>
      <c r="O17" s="1121"/>
      <c r="P17" s="1088"/>
    </row>
    <row r="18" spans="1:18" s="1129" customFormat="1" x14ac:dyDescent="0.2">
      <c r="A18" s="1124"/>
      <c r="B18" s="1125"/>
      <c r="C18" s="1575" t="s">
        <v>68</v>
      </c>
      <c r="D18" s="1575"/>
      <c r="E18" s="1126"/>
      <c r="F18" s="1126"/>
      <c r="G18" s="1127">
        <v>5324130.7407274954</v>
      </c>
      <c r="H18" s="1127">
        <v>296216.1095414923</v>
      </c>
      <c r="I18" s="1127">
        <v>1017377.1517220808</v>
      </c>
      <c r="J18" s="1127">
        <v>1522241.4905851192</v>
      </c>
      <c r="K18" s="1127">
        <v>1469972.6459332735</v>
      </c>
      <c r="L18" s="1127">
        <v>827871.81860100583</v>
      </c>
      <c r="M18" s="1127">
        <v>101651.12131769188</v>
      </c>
      <c r="N18" s="1127">
        <v>88800.403026623957</v>
      </c>
      <c r="O18" s="1128"/>
      <c r="R18" s="1130"/>
    </row>
    <row r="19" spans="1:18" ht="21" customHeight="1" x14ac:dyDescent="0.2">
      <c r="A19" s="131"/>
      <c r="B19" s="133"/>
      <c r="C19" s="1131">
        <v>11</v>
      </c>
      <c r="D19" s="1666" t="s">
        <v>518</v>
      </c>
      <c r="E19" s="1666"/>
      <c r="F19" s="1666"/>
      <c r="G19" s="1132">
        <v>75.089552238805936</v>
      </c>
      <c r="H19" s="1132">
        <v>75.089552238805965</v>
      </c>
      <c r="I19" s="1132">
        <v>0</v>
      </c>
      <c r="J19" s="1132">
        <v>0</v>
      </c>
      <c r="K19" s="1132">
        <v>0</v>
      </c>
      <c r="L19" s="1132">
        <v>0</v>
      </c>
      <c r="M19" s="1132">
        <v>0</v>
      </c>
      <c r="N19" s="1132">
        <v>0</v>
      </c>
      <c r="O19" s="1121"/>
      <c r="P19" s="1088"/>
    </row>
    <row r="20" spans="1:18" s="1138" customFormat="1" ht="11.25" customHeight="1" x14ac:dyDescent="0.2">
      <c r="A20" s="1133"/>
      <c r="B20" s="1134"/>
      <c r="C20" s="1131">
        <v>12</v>
      </c>
      <c r="D20" s="1663" t="s">
        <v>519</v>
      </c>
      <c r="E20" s="1663"/>
      <c r="F20" s="1663"/>
      <c r="G20" s="1135">
        <v>4574.3545833186863</v>
      </c>
      <c r="H20" s="1135">
        <v>0</v>
      </c>
      <c r="I20" s="1135">
        <v>432</v>
      </c>
      <c r="J20" s="1135">
        <v>3033.7591378487678</v>
      </c>
      <c r="K20" s="1135">
        <v>703.94351176826103</v>
      </c>
      <c r="L20" s="1135">
        <v>404.65193370165747</v>
      </c>
      <c r="M20" s="1135">
        <v>0</v>
      </c>
      <c r="N20" s="1135">
        <v>0</v>
      </c>
      <c r="O20" s="1136"/>
      <c r="P20" s="1137"/>
      <c r="R20" s="1139"/>
    </row>
    <row r="21" spans="1:18" s="1138" customFormat="1" ht="11.25" customHeight="1" x14ac:dyDescent="0.2">
      <c r="A21" s="1133"/>
      <c r="B21" s="1134"/>
      <c r="C21" s="1131">
        <v>13</v>
      </c>
      <c r="D21" s="1663" t="s">
        <v>520</v>
      </c>
      <c r="E21" s="1663"/>
      <c r="F21" s="1663"/>
      <c r="G21" s="1135">
        <v>79056.505579263292</v>
      </c>
      <c r="H21" s="1135">
        <v>0</v>
      </c>
      <c r="I21" s="1135">
        <v>6222.4878311825332</v>
      </c>
      <c r="J21" s="1135">
        <v>17237.666469477197</v>
      </c>
      <c r="K21" s="1135">
        <v>27886.830137550638</v>
      </c>
      <c r="L21" s="1135">
        <v>19990.73643156244</v>
      </c>
      <c r="M21" s="1135">
        <v>7503.8551320256256</v>
      </c>
      <c r="N21" s="1135">
        <v>214.92957746478871</v>
      </c>
      <c r="O21" s="1136"/>
      <c r="P21" s="1137"/>
      <c r="R21" s="1139"/>
    </row>
    <row r="22" spans="1:18" s="1138" customFormat="1" ht="11.25" customHeight="1" x14ac:dyDescent="0.2">
      <c r="A22" s="1133"/>
      <c r="B22" s="1134"/>
      <c r="C22" s="1131">
        <v>14</v>
      </c>
      <c r="D22" s="1663" t="s">
        <v>521</v>
      </c>
      <c r="E22" s="1663"/>
      <c r="F22" s="1663"/>
      <c r="G22" s="1135">
        <v>76511.876214119518</v>
      </c>
      <c r="H22" s="1135">
        <v>68.78552028518078</v>
      </c>
      <c r="I22" s="1135">
        <v>4292.065827696646</v>
      </c>
      <c r="J22" s="1135">
        <v>15802.460072014401</v>
      </c>
      <c r="K22" s="1135">
        <v>29474.708816594291</v>
      </c>
      <c r="L22" s="1135">
        <v>21368.504642036856</v>
      </c>
      <c r="M22" s="1135">
        <v>5159.9516735914294</v>
      </c>
      <c r="N22" s="1135">
        <v>345.3996619006179</v>
      </c>
      <c r="O22" s="1136"/>
      <c r="P22" s="1137"/>
      <c r="R22" s="1139"/>
    </row>
    <row r="23" spans="1:18" s="1138" customFormat="1" ht="21" customHeight="1" x14ac:dyDescent="0.2">
      <c r="A23" s="1133"/>
      <c r="B23" s="1134"/>
      <c r="C23" s="1131">
        <v>21</v>
      </c>
      <c r="D23" s="1663" t="s">
        <v>522</v>
      </c>
      <c r="E23" s="1663"/>
      <c r="F23" s="1663"/>
      <c r="G23" s="1135">
        <v>16684.832048924287</v>
      </c>
      <c r="H23" s="1135">
        <v>241.13096710540037</v>
      </c>
      <c r="I23" s="1135">
        <v>6265.4161135899694</v>
      </c>
      <c r="J23" s="1135">
        <v>6455.585736847278</v>
      </c>
      <c r="K23" s="1135">
        <v>2059.6761858617533</v>
      </c>
      <c r="L23" s="1135">
        <v>1484.5246615509102</v>
      </c>
      <c r="M23" s="1135">
        <v>178.49838396897221</v>
      </c>
      <c r="N23" s="1135">
        <v>0</v>
      </c>
      <c r="O23" s="1136"/>
      <c r="P23" s="1137"/>
      <c r="R23" s="1139"/>
    </row>
    <row r="24" spans="1:18" s="1138" customFormat="1" ht="11.25" customHeight="1" x14ac:dyDescent="0.2">
      <c r="A24" s="1133"/>
      <c r="B24" s="1134"/>
      <c r="C24" s="1131">
        <v>22</v>
      </c>
      <c r="D24" s="1663" t="s">
        <v>523</v>
      </c>
      <c r="E24" s="1663"/>
      <c r="F24" s="1663"/>
      <c r="G24" s="1135">
        <v>38609.744898685633</v>
      </c>
      <c r="H24" s="1135">
        <v>215.66666666666652</v>
      </c>
      <c r="I24" s="1135">
        <v>14460.051152891316</v>
      </c>
      <c r="J24" s="1135">
        <v>12001.760488076037</v>
      </c>
      <c r="K24" s="1135">
        <v>10157.933152459622</v>
      </c>
      <c r="L24" s="1135">
        <v>1510.1190525722732</v>
      </c>
      <c r="M24" s="1135">
        <v>223.9655172413793</v>
      </c>
      <c r="N24" s="1135">
        <v>40.248868778280546</v>
      </c>
      <c r="O24" s="1136"/>
      <c r="P24" s="1137"/>
      <c r="R24" s="1139"/>
    </row>
    <row r="25" spans="1:18" s="1138" customFormat="1" ht="11.25" customHeight="1" x14ac:dyDescent="0.2">
      <c r="A25" s="1133"/>
      <c r="B25" s="1134"/>
      <c r="C25" s="1131">
        <v>23</v>
      </c>
      <c r="D25" s="1663" t="s">
        <v>524</v>
      </c>
      <c r="E25" s="1663"/>
      <c r="F25" s="1663"/>
      <c r="G25" s="1135">
        <v>14979.440050475952</v>
      </c>
      <c r="H25" s="1135">
        <v>683.47215108834837</v>
      </c>
      <c r="I25" s="1135">
        <v>5203.117510721936</v>
      </c>
      <c r="J25" s="1135">
        <v>6664.8485669462143</v>
      </c>
      <c r="K25" s="1135">
        <v>1674.1628525629533</v>
      </c>
      <c r="L25" s="1135">
        <v>417.59538611119768</v>
      </c>
      <c r="M25" s="1135">
        <v>150.8510101010101</v>
      </c>
      <c r="N25" s="1135">
        <v>185.39257294429706</v>
      </c>
      <c r="O25" s="1136"/>
      <c r="P25" s="1137"/>
      <c r="R25" s="1139"/>
    </row>
    <row r="26" spans="1:18" s="1138" customFormat="1" ht="20.25" customHeight="1" x14ac:dyDescent="0.2">
      <c r="A26" s="1133"/>
      <c r="B26" s="1134"/>
      <c r="C26" s="1131">
        <v>24</v>
      </c>
      <c r="D26" s="1663" t="s">
        <v>525</v>
      </c>
      <c r="E26" s="1663"/>
      <c r="F26" s="1663"/>
      <c r="G26" s="1135">
        <v>27770.647352285712</v>
      </c>
      <c r="H26" s="1135">
        <v>0</v>
      </c>
      <c r="I26" s="1135">
        <v>2874.3442962639519</v>
      </c>
      <c r="J26" s="1135">
        <v>9616.6847305761967</v>
      </c>
      <c r="K26" s="1135">
        <v>8641.7273897037758</v>
      </c>
      <c r="L26" s="1135">
        <v>4927.5071663249228</v>
      </c>
      <c r="M26" s="1135">
        <v>1610.3249458874459</v>
      </c>
      <c r="N26" s="1135">
        <v>100.05882352941178</v>
      </c>
      <c r="O26" s="1136"/>
      <c r="P26" s="1137"/>
      <c r="R26" s="1139"/>
    </row>
    <row r="27" spans="1:18" s="1138" customFormat="1" ht="11.25" customHeight="1" x14ac:dyDescent="0.2">
      <c r="A27" s="1133"/>
      <c r="B27" s="1134"/>
      <c r="C27" s="1131">
        <v>25</v>
      </c>
      <c r="D27" s="1663" t="s">
        <v>526</v>
      </c>
      <c r="E27" s="1663"/>
      <c r="F27" s="1663"/>
      <c r="G27" s="1135">
        <v>2435.1266452203367</v>
      </c>
      <c r="H27" s="1135">
        <v>0</v>
      </c>
      <c r="I27" s="1135">
        <v>1141.7186234817812</v>
      </c>
      <c r="J27" s="1135">
        <v>600.26252026176678</v>
      </c>
      <c r="K27" s="1135">
        <v>693.14550147678835</v>
      </c>
      <c r="L27" s="1135">
        <v>0</v>
      </c>
      <c r="M27" s="1135">
        <v>0</v>
      </c>
      <c r="N27" s="1135">
        <v>0</v>
      </c>
      <c r="O27" s="1136"/>
      <c r="P27" s="1137"/>
      <c r="R27" s="1139"/>
    </row>
    <row r="28" spans="1:18" s="1138" customFormat="1" ht="11.25" customHeight="1" x14ac:dyDescent="0.2">
      <c r="A28" s="1133"/>
      <c r="B28" s="1134"/>
      <c r="C28" s="1131">
        <v>26</v>
      </c>
      <c r="D28" s="1663" t="s">
        <v>527</v>
      </c>
      <c r="E28" s="1663"/>
      <c r="F28" s="1663"/>
      <c r="G28" s="1135">
        <v>16489.018364589581</v>
      </c>
      <c r="H28" s="1135">
        <v>139.47552447552448</v>
      </c>
      <c r="I28" s="1135">
        <v>2327.7542495236603</v>
      </c>
      <c r="J28" s="1135">
        <v>5152.9005227230191</v>
      </c>
      <c r="K28" s="1135">
        <v>5517.9578307489992</v>
      </c>
      <c r="L28" s="1135">
        <v>3350.9302371183835</v>
      </c>
      <c r="M28" s="1135">
        <v>0</v>
      </c>
      <c r="N28" s="1135">
        <v>0</v>
      </c>
      <c r="O28" s="1136"/>
      <c r="P28" s="1137"/>
      <c r="R28" s="1139"/>
    </row>
    <row r="29" spans="1:18" s="1138" customFormat="1" ht="11.25" customHeight="1" x14ac:dyDescent="0.2">
      <c r="A29" s="1133"/>
      <c r="B29" s="1134"/>
      <c r="C29" s="1131">
        <v>31</v>
      </c>
      <c r="D29" s="1663" t="s">
        <v>528</v>
      </c>
      <c r="E29" s="1663"/>
      <c r="F29" s="1663"/>
      <c r="G29" s="1135">
        <v>136542.30587956251</v>
      </c>
      <c r="H29" s="1135">
        <v>5711.9473208123891</v>
      </c>
      <c r="I29" s="1135">
        <v>22557.10267884918</v>
      </c>
      <c r="J29" s="1135">
        <v>51114.781338475768</v>
      </c>
      <c r="K29" s="1135">
        <v>28771.688794181504</v>
      </c>
      <c r="L29" s="1135">
        <v>23368.118174454201</v>
      </c>
      <c r="M29" s="1135">
        <v>4993.3226452527379</v>
      </c>
      <c r="N29" s="1135">
        <v>25.344927536231886</v>
      </c>
      <c r="O29" s="1136"/>
      <c r="P29" s="1137"/>
      <c r="R29" s="1139"/>
    </row>
    <row r="30" spans="1:18" s="1138" customFormat="1" ht="11.25" customHeight="1" x14ac:dyDescent="0.2">
      <c r="A30" s="1133"/>
      <c r="B30" s="1134"/>
      <c r="C30" s="1131">
        <v>32</v>
      </c>
      <c r="D30" s="1663" t="s">
        <v>529</v>
      </c>
      <c r="E30" s="1663"/>
      <c r="F30" s="1663"/>
      <c r="G30" s="1135">
        <v>21008.989037579395</v>
      </c>
      <c r="H30" s="1135">
        <v>174.08494736842107</v>
      </c>
      <c r="I30" s="1135">
        <v>6432.5179428605425</v>
      </c>
      <c r="J30" s="1135">
        <v>3632.6422267662406</v>
      </c>
      <c r="K30" s="1135">
        <v>3357.3870711168147</v>
      </c>
      <c r="L30" s="1135">
        <v>7349.1086271014965</v>
      </c>
      <c r="M30" s="1135">
        <v>0</v>
      </c>
      <c r="N30" s="1135">
        <v>63.248222365869431</v>
      </c>
      <c r="O30" s="1136"/>
      <c r="P30" s="1137"/>
      <c r="R30" s="1139"/>
    </row>
    <row r="31" spans="1:18" s="1138" customFormat="1" ht="19.5" customHeight="1" x14ac:dyDescent="0.2">
      <c r="A31" s="1133"/>
      <c r="B31" s="1134"/>
      <c r="C31" s="1131">
        <v>33</v>
      </c>
      <c r="D31" s="1663" t="s">
        <v>530</v>
      </c>
      <c r="E31" s="1663"/>
      <c r="F31" s="1663"/>
      <c r="G31" s="1135">
        <v>46505.984199671046</v>
      </c>
      <c r="H31" s="1135">
        <v>698.45879564879567</v>
      </c>
      <c r="I31" s="1135">
        <v>6328.6054064020209</v>
      </c>
      <c r="J31" s="1135">
        <v>15052.413773727365</v>
      </c>
      <c r="K31" s="1135">
        <v>12915.51591741769</v>
      </c>
      <c r="L31" s="1135">
        <v>11236.432058306847</v>
      </c>
      <c r="M31" s="1135">
        <v>185.75138121546962</v>
      </c>
      <c r="N31" s="1135">
        <v>88.80686695278969</v>
      </c>
      <c r="O31" s="1136"/>
      <c r="P31" s="1137"/>
      <c r="R31" s="1139"/>
    </row>
    <row r="32" spans="1:18" s="1138" customFormat="1" ht="19.5" customHeight="1" x14ac:dyDescent="0.2">
      <c r="A32" s="1133"/>
      <c r="B32" s="1134"/>
      <c r="C32" s="1131">
        <v>34</v>
      </c>
      <c r="D32" s="1663" t="s">
        <v>531</v>
      </c>
      <c r="E32" s="1663"/>
      <c r="F32" s="1663"/>
      <c r="G32" s="1135">
        <v>26723.107340257891</v>
      </c>
      <c r="H32" s="1135">
        <v>9812.6249273094927</v>
      </c>
      <c r="I32" s="1135">
        <v>7992.6937489815255</v>
      </c>
      <c r="J32" s="1135">
        <v>4756.5931868283724</v>
      </c>
      <c r="K32" s="1135">
        <v>2537.4625792084157</v>
      </c>
      <c r="L32" s="1135">
        <v>1369.9014558952049</v>
      </c>
      <c r="M32" s="1135">
        <v>126.51546391752578</v>
      </c>
      <c r="N32" s="1135">
        <v>127.31597811733633</v>
      </c>
      <c r="O32" s="1136"/>
      <c r="P32" s="1137"/>
      <c r="R32" s="1139"/>
    </row>
    <row r="33" spans="1:18" s="1138" customFormat="1" ht="11.25" customHeight="1" x14ac:dyDescent="0.2">
      <c r="A33" s="1133"/>
      <c r="B33" s="1134"/>
      <c r="C33" s="1131">
        <v>35</v>
      </c>
      <c r="D33" s="1663" t="s">
        <v>532</v>
      </c>
      <c r="E33" s="1663"/>
      <c r="F33" s="1663"/>
      <c r="G33" s="1135">
        <v>9857.1850506362571</v>
      </c>
      <c r="H33" s="1135">
        <v>1680.7681499360617</v>
      </c>
      <c r="I33" s="1135">
        <v>3460.3529970658478</v>
      </c>
      <c r="J33" s="1135">
        <v>2082.0482015086709</v>
      </c>
      <c r="K33" s="1135">
        <v>2423.3600428852296</v>
      </c>
      <c r="L33" s="1135">
        <v>155.5593137254902</v>
      </c>
      <c r="M33" s="1135">
        <v>0</v>
      </c>
      <c r="N33" s="1135">
        <v>55.096345514950166</v>
      </c>
      <c r="O33" s="1136"/>
      <c r="P33" s="1137"/>
      <c r="R33" s="1139"/>
    </row>
    <row r="34" spans="1:18" s="1138" customFormat="1" ht="19.5" customHeight="1" x14ac:dyDescent="0.2">
      <c r="A34" s="1133"/>
      <c r="B34" s="1134"/>
      <c r="C34" s="1131">
        <v>41</v>
      </c>
      <c r="D34" s="1663" t="s">
        <v>533</v>
      </c>
      <c r="E34" s="1663"/>
      <c r="F34" s="1663"/>
      <c r="G34" s="1135">
        <v>65032.918917618488</v>
      </c>
      <c r="H34" s="1135">
        <v>2899.2816242053495</v>
      </c>
      <c r="I34" s="1135">
        <v>15889.560880571464</v>
      </c>
      <c r="J34" s="1135">
        <v>18883.533132445085</v>
      </c>
      <c r="K34" s="1135">
        <v>14853.17712461922</v>
      </c>
      <c r="L34" s="1135">
        <v>10650.052460446348</v>
      </c>
      <c r="M34" s="1135">
        <v>1737.6133444537352</v>
      </c>
      <c r="N34" s="1135">
        <v>119.70035087719299</v>
      </c>
      <c r="O34" s="1136"/>
      <c r="P34" s="1137"/>
      <c r="R34" s="1139"/>
    </row>
    <row r="35" spans="1:18" s="1138" customFormat="1" ht="11.25" customHeight="1" x14ac:dyDescent="0.2">
      <c r="A35" s="1133"/>
      <c r="B35" s="1134"/>
      <c r="C35" s="1131">
        <v>42</v>
      </c>
      <c r="D35" s="1663" t="s">
        <v>534</v>
      </c>
      <c r="E35" s="1663"/>
      <c r="F35" s="1663"/>
      <c r="G35" s="1135">
        <v>12091.196198090634</v>
      </c>
      <c r="H35" s="1135">
        <v>1184.2843328943643</v>
      </c>
      <c r="I35" s="1135">
        <v>2302.44273317434</v>
      </c>
      <c r="J35" s="1135">
        <v>2428.9408954193354</v>
      </c>
      <c r="K35" s="1135">
        <v>3104.4134814141385</v>
      </c>
      <c r="L35" s="1135">
        <v>3047.8487001425974</v>
      </c>
      <c r="M35" s="1135">
        <v>23.26605504587156</v>
      </c>
      <c r="N35" s="1135">
        <v>0</v>
      </c>
      <c r="O35" s="1136"/>
      <c r="P35" s="1137"/>
      <c r="R35" s="1139"/>
    </row>
    <row r="36" spans="1:18" s="1138" customFormat="1" ht="21" customHeight="1" x14ac:dyDescent="0.2">
      <c r="A36" s="1133"/>
      <c r="B36" s="1134"/>
      <c r="C36" s="1131">
        <v>43</v>
      </c>
      <c r="D36" s="1663" t="s">
        <v>535</v>
      </c>
      <c r="E36" s="1663"/>
      <c r="F36" s="1663"/>
      <c r="G36" s="1135">
        <v>119777.71303277551</v>
      </c>
      <c r="H36" s="1135">
        <v>8850.707826155467</v>
      </c>
      <c r="I36" s="1135">
        <v>33605.151947223989</v>
      </c>
      <c r="J36" s="1135">
        <v>36165.955966918569</v>
      </c>
      <c r="K36" s="1135">
        <v>30292.328662891232</v>
      </c>
      <c r="L36" s="1135">
        <v>8414.5258678810496</v>
      </c>
      <c r="M36" s="1135">
        <v>1950.9310173939227</v>
      </c>
      <c r="N36" s="1135">
        <v>498.11174431118297</v>
      </c>
      <c r="O36" s="1136"/>
      <c r="P36" s="1137"/>
      <c r="R36" s="1139"/>
    </row>
    <row r="37" spans="1:18" s="1138" customFormat="1" ht="11.25" customHeight="1" x14ac:dyDescent="0.2">
      <c r="A37" s="1133"/>
      <c r="B37" s="1134"/>
      <c r="C37" s="1131">
        <v>44</v>
      </c>
      <c r="D37" s="1663" t="s">
        <v>536</v>
      </c>
      <c r="E37" s="1663"/>
      <c r="F37" s="1663"/>
      <c r="G37" s="1135">
        <v>23043.354879979674</v>
      </c>
      <c r="H37" s="1135">
        <v>722.44886533414854</v>
      </c>
      <c r="I37" s="1135">
        <v>3341.4372165334589</v>
      </c>
      <c r="J37" s="1135">
        <v>10674.603292982116</v>
      </c>
      <c r="K37" s="1135">
        <v>5931.2179737503484</v>
      </c>
      <c r="L37" s="1135">
        <v>1683.6475313795881</v>
      </c>
      <c r="M37" s="1135">
        <v>690</v>
      </c>
      <c r="N37" s="1135">
        <v>0</v>
      </c>
      <c r="O37" s="1136"/>
      <c r="P37" s="1137"/>
      <c r="R37" s="1139"/>
    </row>
    <row r="38" spans="1:18" s="1138" customFormat="1" ht="11.25" customHeight="1" x14ac:dyDescent="0.2">
      <c r="A38" s="1133"/>
      <c r="B38" s="1134"/>
      <c r="C38" s="1131">
        <v>51</v>
      </c>
      <c r="D38" s="1663" t="s">
        <v>537</v>
      </c>
      <c r="E38" s="1663"/>
      <c r="F38" s="1663"/>
      <c r="G38" s="1135">
        <v>195239.87280410112</v>
      </c>
      <c r="H38" s="1135">
        <v>12241.307479884043</v>
      </c>
      <c r="I38" s="1135">
        <v>42850.480784113082</v>
      </c>
      <c r="J38" s="1135">
        <v>48126.665763685298</v>
      </c>
      <c r="K38" s="1135">
        <v>47493.776821640597</v>
      </c>
      <c r="L38" s="1135">
        <v>32145.051551906916</v>
      </c>
      <c r="M38" s="1135">
        <v>5675.2306302453089</v>
      </c>
      <c r="N38" s="1135">
        <v>6707.3597726259459</v>
      </c>
      <c r="O38" s="1136"/>
      <c r="P38" s="1137"/>
      <c r="R38" s="1139"/>
    </row>
    <row r="39" spans="1:18" s="1138" customFormat="1" ht="11.25" customHeight="1" x14ac:dyDescent="0.2">
      <c r="A39" s="1133"/>
      <c r="B39" s="1134"/>
      <c r="C39" s="1131">
        <v>52</v>
      </c>
      <c r="D39" s="1663" t="s">
        <v>538</v>
      </c>
      <c r="E39" s="1663"/>
      <c r="F39" s="1663"/>
      <c r="G39" s="1135">
        <v>298138.43216948025</v>
      </c>
      <c r="H39" s="1135">
        <v>34990.597234404704</v>
      </c>
      <c r="I39" s="1135">
        <v>82023.654905526346</v>
      </c>
      <c r="J39" s="1135">
        <v>91807.927783655701</v>
      </c>
      <c r="K39" s="1135">
        <v>60633.82985640024</v>
      </c>
      <c r="L39" s="1135">
        <v>24344.472817572812</v>
      </c>
      <c r="M39" s="1135">
        <v>3330.297567585334</v>
      </c>
      <c r="N39" s="1135">
        <v>1007.6520043342286</v>
      </c>
      <c r="O39" s="1136"/>
      <c r="P39" s="1137"/>
      <c r="R39" s="1139"/>
    </row>
    <row r="40" spans="1:18" s="1138" customFormat="1" ht="11.25" customHeight="1" x14ac:dyDescent="0.2">
      <c r="A40" s="1133"/>
      <c r="B40" s="1134"/>
      <c r="C40" s="1131">
        <v>53</v>
      </c>
      <c r="D40" s="1663" t="s">
        <v>539</v>
      </c>
      <c r="E40" s="1663"/>
      <c r="F40" s="1663"/>
      <c r="G40" s="1135">
        <v>207244.10351742664</v>
      </c>
      <c r="H40" s="1135">
        <v>2066.5696283187549</v>
      </c>
      <c r="I40" s="1135">
        <v>33100.230531332279</v>
      </c>
      <c r="J40" s="1135">
        <v>54430.237106836277</v>
      </c>
      <c r="K40" s="1135">
        <v>76064.549744389209</v>
      </c>
      <c r="L40" s="1135">
        <v>38945.637074226186</v>
      </c>
      <c r="M40" s="1135">
        <v>2099.4101071933092</v>
      </c>
      <c r="N40" s="1135">
        <v>537.46932513058277</v>
      </c>
      <c r="O40" s="1136"/>
      <c r="P40" s="1137"/>
      <c r="R40" s="1139"/>
    </row>
    <row r="41" spans="1:18" s="1138" customFormat="1" ht="11.25" customHeight="1" x14ac:dyDescent="0.2">
      <c r="A41" s="1133"/>
      <c r="B41" s="1134"/>
      <c r="C41" s="1131">
        <v>54</v>
      </c>
      <c r="D41" s="1663" t="s">
        <v>540</v>
      </c>
      <c r="E41" s="1663"/>
      <c r="F41" s="1663"/>
      <c r="G41" s="1135">
        <v>64079.341425809063</v>
      </c>
      <c r="H41" s="1135">
        <v>4369.168232170432</v>
      </c>
      <c r="I41" s="1135">
        <v>18499.218611732897</v>
      </c>
      <c r="J41" s="1135">
        <v>21397.49213279894</v>
      </c>
      <c r="K41" s="1135">
        <v>9710.9171659549593</v>
      </c>
      <c r="L41" s="1135">
        <v>4805.6209953105117</v>
      </c>
      <c r="M41" s="1135">
        <v>1414.8148148148148</v>
      </c>
      <c r="N41" s="1135">
        <v>3882.1094730264208</v>
      </c>
      <c r="O41" s="1136"/>
      <c r="P41" s="1137"/>
      <c r="R41" s="1139"/>
    </row>
    <row r="42" spans="1:18" s="1138" customFormat="1" ht="20.25" customHeight="1" x14ac:dyDescent="0.2">
      <c r="A42" s="1133"/>
      <c r="B42" s="1134"/>
      <c r="C42" s="1131">
        <v>61</v>
      </c>
      <c r="D42" s="1663" t="s">
        <v>541</v>
      </c>
      <c r="E42" s="1663"/>
      <c r="F42" s="1663"/>
      <c r="G42" s="1135">
        <v>168631.67196164341</v>
      </c>
      <c r="H42" s="1135">
        <v>8238.4519562542373</v>
      </c>
      <c r="I42" s="1135">
        <v>21139.90440601786</v>
      </c>
      <c r="J42" s="1135">
        <v>34532.777458875506</v>
      </c>
      <c r="K42" s="1135">
        <v>52668.582127020942</v>
      </c>
      <c r="L42" s="1135">
        <v>40646.504557394357</v>
      </c>
      <c r="M42" s="1135">
        <v>9353.5671243115594</v>
      </c>
      <c r="N42" s="1135">
        <v>2051.8843317687852</v>
      </c>
      <c r="O42" s="1136"/>
      <c r="P42" s="1137"/>
      <c r="R42" s="1139"/>
    </row>
    <row r="43" spans="1:18" s="1138" customFormat="1" ht="20.25" customHeight="1" x14ac:dyDescent="0.2">
      <c r="A43" s="1133"/>
      <c r="B43" s="1134"/>
      <c r="C43" s="1131">
        <v>62</v>
      </c>
      <c r="D43" s="1663" t="s">
        <v>542</v>
      </c>
      <c r="E43" s="1663"/>
      <c r="F43" s="1663"/>
      <c r="G43" s="1135">
        <v>101739.01715297051</v>
      </c>
      <c r="H43" s="1135">
        <v>2758.4185861351607</v>
      </c>
      <c r="I43" s="1135">
        <v>16429.049373853108</v>
      </c>
      <c r="J43" s="1135">
        <v>23286.55596256498</v>
      </c>
      <c r="K43" s="1135">
        <v>29836.311617781696</v>
      </c>
      <c r="L43" s="1135">
        <v>22420.923388437117</v>
      </c>
      <c r="M43" s="1135">
        <v>3834.541308383989</v>
      </c>
      <c r="N43" s="1135">
        <v>3173.2169158143524</v>
      </c>
      <c r="O43" s="1136"/>
      <c r="P43" s="1137"/>
      <c r="R43" s="1139"/>
    </row>
    <row r="44" spans="1:18" s="1138" customFormat="1" ht="19.5" customHeight="1" x14ac:dyDescent="0.2">
      <c r="A44" s="1133"/>
      <c r="B44" s="1134"/>
      <c r="C44" s="1131">
        <v>63</v>
      </c>
      <c r="D44" s="1663" t="s">
        <v>543</v>
      </c>
      <c r="E44" s="1663"/>
      <c r="F44" s="1663"/>
      <c r="G44" s="1135">
        <v>10574.113704695263</v>
      </c>
      <c r="H44" s="1135">
        <v>250.32310750086413</v>
      </c>
      <c r="I44" s="1135">
        <v>1214.3524041318158</v>
      </c>
      <c r="J44" s="1135">
        <v>2769.8319359838843</v>
      </c>
      <c r="K44" s="1135">
        <v>3939.2329625226112</v>
      </c>
      <c r="L44" s="1135">
        <v>319.90740740740739</v>
      </c>
      <c r="M44" s="1135">
        <v>2080.4658871486804</v>
      </c>
      <c r="N44" s="1135">
        <v>0</v>
      </c>
      <c r="O44" s="1136"/>
      <c r="P44" s="1137"/>
      <c r="R44" s="1139"/>
    </row>
    <row r="45" spans="1:18" s="1138" customFormat="1" ht="11.25" customHeight="1" x14ac:dyDescent="0.2">
      <c r="A45" s="1133"/>
      <c r="B45" s="1134"/>
      <c r="C45" s="1131">
        <v>71</v>
      </c>
      <c r="D45" s="1663" t="s">
        <v>544</v>
      </c>
      <c r="E45" s="1663"/>
      <c r="F45" s="1663"/>
      <c r="G45" s="1135">
        <v>695526.60145609512</v>
      </c>
      <c r="H45" s="1135">
        <v>19775.250560904147</v>
      </c>
      <c r="I45" s="1135">
        <v>117004.81553109398</v>
      </c>
      <c r="J45" s="1135">
        <v>206154.27153601919</v>
      </c>
      <c r="K45" s="1135">
        <v>227304.93066950096</v>
      </c>
      <c r="L45" s="1135">
        <v>113660.58989206998</v>
      </c>
      <c r="M45" s="1135">
        <v>5059.3088527629252</v>
      </c>
      <c r="N45" s="1135">
        <v>6567.4344137448261</v>
      </c>
      <c r="O45" s="1136"/>
      <c r="P45" s="1137"/>
      <c r="R45" s="1139"/>
    </row>
    <row r="46" spans="1:18" s="1138" customFormat="1" ht="11.25" customHeight="1" x14ac:dyDescent="0.2">
      <c r="A46" s="1133"/>
      <c r="B46" s="1134"/>
      <c r="C46" s="1131">
        <v>72</v>
      </c>
      <c r="D46" s="1663" t="s">
        <v>545</v>
      </c>
      <c r="E46" s="1663"/>
      <c r="F46" s="1663"/>
      <c r="G46" s="1135">
        <v>492892.28808577685</v>
      </c>
      <c r="H46" s="1135">
        <v>28094.901423608349</v>
      </c>
      <c r="I46" s="1135">
        <v>101156.90466605171</v>
      </c>
      <c r="J46" s="1135">
        <v>143992.0089308623</v>
      </c>
      <c r="K46" s="1135">
        <v>127430.01742088854</v>
      </c>
      <c r="L46" s="1135">
        <v>80818.085762924675</v>
      </c>
      <c r="M46" s="1135">
        <v>7276.78236861398</v>
      </c>
      <c r="N46" s="1135">
        <v>4123.5875128292264</v>
      </c>
      <c r="O46" s="1136"/>
      <c r="P46" s="1137"/>
      <c r="R46" s="1139"/>
    </row>
    <row r="47" spans="1:18" s="1138" customFormat="1" ht="20.25" customHeight="1" x14ac:dyDescent="0.2">
      <c r="A47" s="1133"/>
      <c r="B47" s="1134"/>
      <c r="C47" s="1131">
        <v>73</v>
      </c>
      <c r="D47" s="1663" t="s">
        <v>546</v>
      </c>
      <c r="E47" s="1663"/>
      <c r="F47" s="1663"/>
      <c r="G47" s="1135">
        <v>35383.528943186473</v>
      </c>
      <c r="H47" s="1135">
        <v>4279.9781896369432</v>
      </c>
      <c r="I47" s="1135">
        <v>4587.4549781241549</v>
      </c>
      <c r="J47" s="1135">
        <v>8405.413406238029</v>
      </c>
      <c r="K47" s="1135">
        <v>10262.500827475262</v>
      </c>
      <c r="L47" s="1135">
        <v>7736.5551680857297</v>
      </c>
      <c r="M47" s="1135">
        <v>0</v>
      </c>
      <c r="N47" s="1135">
        <v>111.62637362637363</v>
      </c>
      <c r="O47" s="1136"/>
      <c r="P47" s="1137"/>
      <c r="R47" s="1139"/>
    </row>
    <row r="48" spans="1:18" s="1138" customFormat="1" ht="11.25" customHeight="1" x14ac:dyDescent="0.2">
      <c r="A48" s="1133"/>
      <c r="B48" s="1134"/>
      <c r="C48" s="1131">
        <v>74</v>
      </c>
      <c r="D48" s="1663" t="s">
        <v>547</v>
      </c>
      <c r="E48" s="1663"/>
      <c r="F48" s="1663"/>
      <c r="G48" s="1135">
        <v>133224.82201858933</v>
      </c>
      <c r="H48" s="1135">
        <v>6883.761970941483</v>
      </c>
      <c r="I48" s="1135">
        <v>27814.630214865905</v>
      </c>
      <c r="J48" s="1135">
        <v>55195.570784838143</v>
      </c>
      <c r="K48" s="1135">
        <v>26015.325381913153</v>
      </c>
      <c r="L48" s="1135">
        <v>15262.662178346513</v>
      </c>
      <c r="M48" s="1135">
        <v>1601.4799421121081</v>
      </c>
      <c r="N48" s="1135">
        <v>451.39154557207502</v>
      </c>
      <c r="O48" s="1136"/>
      <c r="P48" s="1137"/>
      <c r="R48" s="1139"/>
    </row>
    <row r="49" spans="1:18" s="1138" customFormat="1" ht="19.5" customHeight="1" x14ac:dyDescent="0.2">
      <c r="A49" s="1133"/>
      <c r="B49" s="1134"/>
      <c r="C49" s="1131">
        <v>75</v>
      </c>
      <c r="D49" s="1663" t="s">
        <v>548</v>
      </c>
      <c r="E49" s="1663"/>
      <c r="F49" s="1663"/>
      <c r="G49" s="1135">
        <v>229614.90769403629</v>
      </c>
      <c r="H49" s="1135">
        <v>18393.566510078886</v>
      </c>
      <c r="I49" s="1135">
        <v>46588.338591815082</v>
      </c>
      <c r="J49" s="1135">
        <v>72513.109501178624</v>
      </c>
      <c r="K49" s="1135">
        <v>58768.858933210351</v>
      </c>
      <c r="L49" s="1135">
        <v>30023.599637191372</v>
      </c>
      <c r="M49" s="1135">
        <v>2300.767614070181</v>
      </c>
      <c r="N49" s="1135">
        <v>1026.6669064905273</v>
      </c>
      <c r="O49" s="1136"/>
      <c r="P49" s="1137"/>
      <c r="R49" s="1139"/>
    </row>
    <row r="50" spans="1:18" s="1138" customFormat="1" ht="11.25" customHeight="1" x14ac:dyDescent="0.2">
      <c r="A50" s="1133"/>
      <c r="B50" s="1134"/>
      <c r="C50" s="1131">
        <v>81</v>
      </c>
      <c r="D50" s="1663" t="s">
        <v>549</v>
      </c>
      <c r="E50" s="1663"/>
      <c r="F50" s="1663"/>
      <c r="G50" s="1135">
        <v>245098.31192298155</v>
      </c>
      <c r="H50" s="1135">
        <v>19775.435950681389</v>
      </c>
      <c r="I50" s="1135">
        <v>56787.622704285954</v>
      </c>
      <c r="J50" s="1135">
        <v>70242.524637605326</v>
      </c>
      <c r="K50" s="1135">
        <v>60659.211643565272</v>
      </c>
      <c r="L50" s="1135">
        <v>36746.833599893012</v>
      </c>
      <c r="M50" s="1135">
        <v>709.68514178579801</v>
      </c>
      <c r="N50" s="1135">
        <v>176.99824516351936</v>
      </c>
      <c r="O50" s="1136"/>
      <c r="P50" s="1137"/>
      <c r="R50" s="1139"/>
    </row>
    <row r="51" spans="1:18" s="1138" customFormat="1" ht="11.25" customHeight="1" x14ac:dyDescent="0.2">
      <c r="A51" s="1133"/>
      <c r="B51" s="1134"/>
      <c r="C51" s="1131">
        <v>82</v>
      </c>
      <c r="D51" s="1663" t="s">
        <v>550</v>
      </c>
      <c r="E51" s="1663"/>
      <c r="F51" s="1663"/>
      <c r="G51" s="1135">
        <v>18323.269727236137</v>
      </c>
      <c r="H51" s="1135">
        <v>2500.3967365431904</v>
      </c>
      <c r="I51" s="1135">
        <v>5871.6917167169286</v>
      </c>
      <c r="J51" s="1135">
        <v>6172.7179946432507</v>
      </c>
      <c r="K51" s="1135">
        <v>2371.1394698036306</v>
      </c>
      <c r="L51" s="1135">
        <v>1407.3238095291349</v>
      </c>
      <c r="M51" s="1135">
        <v>0</v>
      </c>
      <c r="N51" s="1135">
        <v>0</v>
      </c>
      <c r="O51" s="1136"/>
      <c r="P51" s="1137"/>
      <c r="R51" s="1139"/>
    </row>
    <row r="52" spans="1:18" s="1138" customFormat="1" ht="11.25" customHeight="1" x14ac:dyDescent="0.2">
      <c r="A52" s="1133"/>
      <c r="B52" s="1134"/>
      <c r="C52" s="1131">
        <v>83</v>
      </c>
      <c r="D52" s="1663" t="s">
        <v>551</v>
      </c>
      <c r="E52" s="1663"/>
      <c r="F52" s="1663"/>
      <c r="G52" s="1135">
        <v>389716.27095183672</v>
      </c>
      <c r="H52" s="1135">
        <v>6017.2737835624102</v>
      </c>
      <c r="I52" s="1135">
        <v>54031.463783736377</v>
      </c>
      <c r="J52" s="1135">
        <v>118194.39133167909</v>
      </c>
      <c r="K52" s="1135">
        <v>141373.88313735792</v>
      </c>
      <c r="L52" s="1135">
        <v>62517.723484873823</v>
      </c>
      <c r="M52" s="1135">
        <v>6329.8806092586628</v>
      </c>
      <c r="N52" s="1135">
        <v>1251.6548213677311</v>
      </c>
      <c r="O52" s="1136"/>
      <c r="P52" s="1137"/>
      <c r="R52" s="1139"/>
    </row>
    <row r="53" spans="1:18" s="1138" customFormat="1" ht="11.25" customHeight="1" x14ac:dyDescent="0.2">
      <c r="A53" s="1133"/>
      <c r="B53" s="1134"/>
      <c r="C53" s="1131">
        <v>91</v>
      </c>
      <c r="D53" s="1663" t="s">
        <v>552</v>
      </c>
      <c r="E53" s="1663"/>
      <c r="F53" s="1663"/>
      <c r="G53" s="1135">
        <v>235283.19878436069</v>
      </c>
      <c r="H53" s="1135">
        <v>9289.4253902376749</v>
      </c>
      <c r="I53" s="1135">
        <v>25446.285428352032</v>
      </c>
      <c r="J53" s="1135">
        <v>49264.322494653919</v>
      </c>
      <c r="K53" s="1135">
        <v>74043.30407647611</v>
      </c>
      <c r="L53" s="1135">
        <v>59690.603348955839</v>
      </c>
      <c r="M53" s="1135">
        <v>15360.018066971692</v>
      </c>
      <c r="N53" s="1135">
        <v>2189.2399787129957</v>
      </c>
      <c r="O53" s="1136"/>
      <c r="P53" s="1137"/>
      <c r="R53" s="1139"/>
    </row>
    <row r="54" spans="1:18" s="1138" customFormat="1" ht="20.25" customHeight="1" x14ac:dyDescent="0.2">
      <c r="A54" s="1133"/>
      <c r="B54" s="1134"/>
      <c r="C54" s="1131">
        <v>92</v>
      </c>
      <c r="D54" s="1663" t="s">
        <v>553</v>
      </c>
      <c r="E54" s="1663"/>
      <c r="F54" s="1663"/>
      <c r="G54" s="1135">
        <v>15471.94765754439</v>
      </c>
      <c r="H54" s="1135">
        <v>1137.2124204305471</v>
      </c>
      <c r="I54" s="1135">
        <v>1979.9580664577654</v>
      </c>
      <c r="J54" s="1135">
        <v>6133.412136702741</v>
      </c>
      <c r="K54" s="1135">
        <v>4342.1242458082006</v>
      </c>
      <c r="L54" s="1135">
        <v>599.86320434487448</v>
      </c>
      <c r="M54" s="1135">
        <v>1279.3775838002548</v>
      </c>
      <c r="N54" s="1135">
        <v>0</v>
      </c>
      <c r="O54" s="1136"/>
      <c r="P54" s="1137"/>
      <c r="R54" s="1139"/>
    </row>
    <row r="55" spans="1:18" s="1138" customFormat="1" ht="19.5" customHeight="1" x14ac:dyDescent="0.2">
      <c r="A55" s="1133"/>
      <c r="B55" s="1134"/>
      <c r="C55" s="1131">
        <v>93</v>
      </c>
      <c r="D55" s="1663" t="s">
        <v>554</v>
      </c>
      <c r="E55" s="1663"/>
      <c r="F55" s="1663"/>
      <c r="G55" s="1135">
        <v>281034.89423412102</v>
      </c>
      <c r="H55" s="1135">
        <v>39484.425242347228</v>
      </c>
      <c r="I55" s="1135">
        <v>83010.619308184236</v>
      </c>
      <c r="J55" s="1135">
        <v>80452.74599525347</v>
      </c>
      <c r="K55" s="1135">
        <v>56241.005381111529</v>
      </c>
      <c r="L55" s="1135">
        <v>19781.949574537543</v>
      </c>
      <c r="M55" s="1135">
        <v>1245.5440455701457</v>
      </c>
      <c r="N55" s="1135">
        <v>818.60468711570218</v>
      </c>
      <c r="O55" s="1136"/>
      <c r="P55" s="1137"/>
      <c r="R55" s="1139"/>
    </row>
    <row r="56" spans="1:18" s="1138" customFormat="1" ht="11.25" customHeight="1" x14ac:dyDescent="0.2">
      <c r="A56" s="1133"/>
      <c r="B56" s="1134"/>
      <c r="C56" s="1131">
        <v>94</v>
      </c>
      <c r="D56" s="1663" t="s">
        <v>555</v>
      </c>
      <c r="E56" s="1663"/>
      <c r="F56" s="1663"/>
      <c r="G56" s="1135">
        <v>44923.567786215615</v>
      </c>
      <c r="H56" s="1135">
        <v>3776.5165329647371</v>
      </c>
      <c r="I56" s="1135">
        <v>5985.6937185189681</v>
      </c>
      <c r="J56" s="1135">
        <v>7812.6366400517554</v>
      </c>
      <c r="K56" s="1135">
        <v>14784.939498684365</v>
      </c>
      <c r="L56" s="1135">
        <v>12047.879610281347</v>
      </c>
      <c r="M56" s="1135">
        <v>0</v>
      </c>
      <c r="N56" s="1135">
        <v>515.90178571428578</v>
      </c>
      <c r="O56" s="1136"/>
      <c r="P56" s="1137"/>
      <c r="R56" s="1139"/>
    </row>
    <row r="57" spans="1:18" s="1138" customFormat="1" ht="11.25" customHeight="1" x14ac:dyDescent="0.2">
      <c r="A57" s="1133"/>
      <c r="B57" s="1134"/>
      <c r="C57" s="1131">
        <v>95</v>
      </c>
      <c r="D57" s="1663" t="s">
        <v>556</v>
      </c>
      <c r="E57" s="1663"/>
      <c r="F57" s="1663"/>
      <c r="G57" s="1135">
        <v>3934.2352077652304</v>
      </c>
      <c r="H57" s="1135">
        <v>0</v>
      </c>
      <c r="I57" s="1135">
        <v>1428.8322981366457</v>
      </c>
      <c r="J57" s="1135">
        <v>875.39174196639851</v>
      </c>
      <c r="K57" s="1135">
        <v>894.01116766218684</v>
      </c>
      <c r="L57" s="1135">
        <v>469</v>
      </c>
      <c r="M57" s="1135">
        <v>0</v>
      </c>
      <c r="N57" s="1135">
        <v>267</v>
      </c>
      <c r="O57" s="1136"/>
      <c r="P57" s="1137"/>
      <c r="R57" s="1139"/>
    </row>
    <row r="58" spans="1:18" s="1138" customFormat="1" ht="11.25" customHeight="1" x14ac:dyDescent="0.2">
      <c r="A58" s="1133"/>
      <c r="B58" s="1134"/>
      <c r="C58" s="1131">
        <v>96</v>
      </c>
      <c r="D58" s="1663" t="s">
        <v>557</v>
      </c>
      <c r="E58" s="1663"/>
      <c r="F58" s="1663"/>
      <c r="G58" s="1135">
        <v>164225.09218050932</v>
      </c>
      <c r="H58" s="1135">
        <v>8499.5685651891308</v>
      </c>
      <c r="I58" s="1135">
        <v>33128.5492627985</v>
      </c>
      <c r="J58" s="1135">
        <v>48581.243617059001</v>
      </c>
      <c r="K58" s="1135">
        <v>50290.724816021655</v>
      </c>
      <c r="L58" s="1135">
        <v>21711.57854755289</v>
      </c>
      <c r="M58" s="1135">
        <v>853.53436162248465</v>
      </c>
      <c r="N58" s="1135">
        <v>1159.8930102655754</v>
      </c>
      <c r="O58" s="1136"/>
      <c r="P58" s="1137"/>
      <c r="R58" s="1139"/>
    </row>
    <row r="59" spans="1:18" s="1138" customFormat="1" ht="11.25" customHeight="1" x14ac:dyDescent="0.2">
      <c r="A59" s="1133"/>
      <c r="B59" s="1134"/>
      <c r="C59" s="1663" t="s">
        <v>558</v>
      </c>
      <c r="D59" s="1663"/>
      <c r="E59" s="1663"/>
      <c r="F59" s="1663"/>
      <c r="G59" s="1135">
        <v>556061.86151559744</v>
      </c>
      <c r="H59" s="1135">
        <v>30235.332868170506</v>
      </c>
      <c r="I59" s="1135">
        <v>92168.579279226891</v>
      </c>
      <c r="J59" s="1135">
        <v>150542.80143211014</v>
      </c>
      <c r="K59" s="1135">
        <v>143846.83194186099</v>
      </c>
      <c r="L59" s="1135">
        <v>81039.689289858026</v>
      </c>
      <c r="M59" s="1135">
        <v>7311.5687213454221</v>
      </c>
      <c r="N59" s="1135">
        <v>50917.057983027807</v>
      </c>
      <c r="O59" s="1136"/>
      <c r="P59" s="1137"/>
      <c r="R59" s="1139"/>
    </row>
    <row r="60" spans="1:18" s="1083" customFormat="1" ht="9.75" customHeight="1" x14ac:dyDescent="0.2">
      <c r="A60" s="1082"/>
      <c r="B60" s="1084"/>
      <c r="C60" s="1667" t="s">
        <v>559</v>
      </c>
      <c r="D60" s="1667"/>
      <c r="E60" s="1667"/>
      <c r="F60" s="1667"/>
      <c r="G60" s="1667"/>
      <c r="H60" s="1667"/>
      <c r="I60" s="1667"/>
      <c r="J60" s="1667"/>
      <c r="K60" s="1667"/>
      <c r="L60" s="1092"/>
      <c r="M60" s="1092"/>
      <c r="N60" s="1093"/>
      <c r="O60" s="1140"/>
      <c r="P60" s="1141"/>
      <c r="R60" s="1142"/>
    </row>
    <row r="61" spans="1:18" ht="12" customHeight="1" x14ac:dyDescent="0.2">
      <c r="A61" s="133"/>
      <c r="B61" s="155"/>
      <c r="C61" s="1143" t="s">
        <v>560</v>
      </c>
      <c r="D61" s="147"/>
      <c r="E61" s="147"/>
      <c r="G61" s="1668" t="s">
        <v>561</v>
      </c>
      <c r="H61" s="1668"/>
      <c r="I61" s="1668"/>
      <c r="J61" s="1231" t="s">
        <v>575</v>
      </c>
      <c r="K61" s="147"/>
      <c r="L61" s="147"/>
      <c r="M61" s="147"/>
      <c r="N61" s="1045"/>
      <c r="O61" s="1121"/>
      <c r="P61" s="1088"/>
    </row>
    <row r="62" spans="1:18" ht="13.5" customHeight="1" x14ac:dyDescent="0.2">
      <c r="A62" s="131"/>
      <c r="B62" s="133"/>
      <c r="C62" s="133"/>
      <c r="D62" s="133"/>
      <c r="E62" s="133"/>
      <c r="F62" s="133"/>
      <c r="G62" s="133"/>
      <c r="H62" s="133"/>
      <c r="I62" s="133"/>
      <c r="J62" s="133"/>
      <c r="K62" s="1144"/>
      <c r="L62" s="1609">
        <v>42948</v>
      </c>
      <c r="M62" s="1609"/>
      <c r="N62" s="1609"/>
      <c r="O62" s="246">
        <v>17</v>
      </c>
      <c r="P62" s="1145"/>
    </row>
    <row r="64" spans="1:18" ht="4.5" customHeight="1" x14ac:dyDescent="0.2">
      <c r="O64" s="1146"/>
      <c r="P64" s="1146"/>
    </row>
  </sheetData>
  <mergeCells count="88">
    <mergeCell ref="L62:N62"/>
    <mergeCell ref="D51:F51"/>
    <mergeCell ref="D52:F52"/>
    <mergeCell ref="D53:F53"/>
    <mergeCell ref="D54:F54"/>
    <mergeCell ref="D55:F55"/>
    <mergeCell ref="D56:F56"/>
    <mergeCell ref="D57:F57"/>
    <mergeCell ref="D58:F58"/>
    <mergeCell ref="C59:F59"/>
    <mergeCell ref="C60:K60"/>
    <mergeCell ref="G61:I61"/>
    <mergeCell ref="D50:F50"/>
    <mergeCell ref="D39:F39"/>
    <mergeCell ref="D40:F40"/>
    <mergeCell ref="D41:F41"/>
    <mergeCell ref="D42:F42"/>
    <mergeCell ref="D43:F43"/>
    <mergeCell ref="D44:F44"/>
    <mergeCell ref="D45:F45"/>
    <mergeCell ref="D46:F46"/>
    <mergeCell ref="D47:F47"/>
    <mergeCell ref="D48:F48"/>
    <mergeCell ref="D49:F49"/>
    <mergeCell ref="D38:F38"/>
    <mergeCell ref="D27:F27"/>
    <mergeCell ref="D28:F28"/>
    <mergeCell ref="D29:F29"/>
    <mergeCell ref="D30:F30"/>
    <mergeCell ref="D31:F31"/>
    <mergeCell ref="D32:F32"/>
    <mergeCell ref="D33:F33"/>
    <mergeCell ref="D34:F34"/>
    <mergeCell ref="D35:F35"/>
    <mergeCell ref="D36:F36"/>
    <mergeCell ref="D37:F37"/>
    <mergeCell ref="D26:F26"/>
    <mergeCell ref="C14:N14"/>
    <mergeCell ref="C15:D16"/>
    <mergeCell ref="G16:N16"/>
    <mergeCell ref="C18:D18"/>
    <mergeCell ref="D19:F19"/>
    <mergeCell ref="D20:F20"/>
    <mergeCell ref="D21:F21"/>
    <mergeCell ref="D22:F22"/>
    <mergeCell ref="D23:F23"/>
    <mergeCell ref="D24:F24"/>
    <mergeCell ref="D25:F25"/>
    <mergeCell ref="M11:N11"/>
    <mergeCell ref="C12:D12"/>
    <mergeCell ref="E12:F12"/>
    <mergeCell ref="G12:H12"/>
    <mergeCell ref="I12:J12"/>
    <mergeCell ref="K12:L12"/>
    <mergeCell ref="M12:N12"/>
    <mergeCell ref="C11:D11"/>
    <mergeCell ref="E11:F11"/>
    <mergeCell ref="G11:H11"/>
    <mergeCell ref="I11:J11"/>
    <mergeCell ref="K11:L11"/>
    <mergeCell ref="E10:F10"/>
    <mergeCell ref="G10:H10"/>
    <mergeCell ref="I10:J10"/>
    <mergeCell ref="K10:L10"/>
    <mergeCell ref="M10:N10"/>
    <mergeCell ref="K8:L8"/>
    <mergeCell ref="M8:N8"/>
    <mergeCell ref="E9:F9"/>
    <mergeCell ref="G9:H9"/>
    <mergeCell ref="I9:J9"/>
    <mergeCell ref="K9:L9"/>
    <mergeCell ref="M9:N9"/>
    <mergeCell ref="G7:H7"/>
    <mergeCell ref="I7:J7"/>
    <mergeCell ref="C8:D8"/>
    <mergeCell ref="E8:F8"/>
    <mergeCell ref="G8:H8"/>
    <mergeCell ref="I8:J8"/>
    <mergeCell ref="B1:E1"/>
    <mergeCell ref="B2:D2"/>
    <mergeCell ref="G2:M2"/>
    <mergeCell ref="C4:N4"/>
    <mergeCell ref="C5:D6"/>
    <mergeCell ref="E6:F6"/>
    <mergeCell ref="G6:H6"/>
    <mergeCell ref="I6:J6"/>
    <mergeCell ref="K6:L6"/>
    <mergeCell ref="M6:N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397" customWidth="1"/>
    <col min="2" max="2" width="2.5703125" style="397" customWidth="1"/>
    <col min="3" max="3" width="2" style="397" customWidth="1"/>
    <col min="4" max="4" width="13.28515625" style="397" customWidth="1"/>
    <col min="5" max="5" width="6.28515625" style="397" customWidth="1"/>
    <col min="6" max="8" width="7.140625" style="397" customWidth="1"/>
    <col min="9" max="9" width="6.42578125" style="397" customWidth="1"/>
    <col min="10" max="10" width="6.5703125" style="397" customWidth="1"/>
    <col min="11" max="11" width="7.28515625" style="397" customWidth="1"/>
    <col min="12" max="12" width="28.42578125" style="397" customWidth="1"/>
    <col min="13" max="13" width="2.5703125" style="397" customWidth="1"/>
    <col min="14" max="14" width="1" style="397" customWidth="1"/>
    <col min="15" max="29" width="9.140625" style="397"/>
    <col min="30" max="30" width="15.140625" style="397" customWidth="1"/>
    <col min="31" max="34" width="6.42578125" style="397" customWidth="1"/>
    <col min="35" max="36" width="2.140625" style="397" customWidth="1"/>
    <col min="37" max="38" width="6.42578125" style="397" customWidth="1"/>
    <col min="39" max="39" width="15.140625" style="397" customWidth="1"/>
    <col min="40" max="41" width="6.42578125" style="397" customWidth="1"/>
    <col min="42" max="16384" width="9.140625" style="397"/>
  </cols>
  <sheetData>
    <row r="1" spans="1:41" ht="13.5" customHeight="1" x14ac:dyDescent="0.2">
      <c r="A1" s="392"/>
      <c r="B1" s="396"/>
      <c r="C1" s="396"/>
      <c r="D1" s="396"/>
      <c r="E1" s="396"/>
      <c r="F1" s="393"/>
      <c r="G1" s="393"/>
      <c r="H1" s="393"/>
      <c r="I1" s="393"/>
      <c r="J1" s="393"/>
      <c r="K1" s="393"/>
      <c r="L1" s="1669" t="s">
        <v>333</v>
      </c>
      <c r="M1" s="1669"/>
      <c r="N1" s="392"/>
    </row>
    <row r="2" spans="1:41" ht="6" customHeight="1" x14ac:dyDescent="0.2">
      <c r="A2" s="392"/>
      <c r="B2" s="1670"/>
      <c r="C2" s="1671"/>
      <c r="D2" s="1671"/>
      <c r="E2" s="511"/>
      <c r="F2" s="511"/>
      <c r="G2" s="511"/>
      <c r="H2" s="511"/>
      <c r="I2" s="511"/>
      <c r="J2" s="511"/>
      <c r="K2" s="511"/>
      <c r="L2" s="443"/>
      <c r="M2" s="402"/>
      <c r="N2" s="392"/>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row>
    <row r="3" spans="1:41" ht="11.25" customHeight="1" thickBot="1" x14ac:dyDescent="0.25">
      <c r="A3" s="392"/>
      <c r="B3" s="455"/>
      <c r="C3" s="402"/>
      <c r="D3" s="402"/>
      <c r="E3" s="402"/>
      <c r="F3" s="402"/>
      <c r="G3" s="402"/>
      <c r="H3" s="402"/>
      <c r="I3" s="402"/>
      <c r="J3" s="402"/>
      <c r="K3" s="402"/>
      <c r="L3" s="557" t="s">
        <v>73</v>
      </c>
      <c r="M3" s="402"/>
      <c r="N3" s="392"/>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row>
    <row r="4" spans="1:41" s="406" customFormat="1" ht="13.5" customHeight="1" thickBot="1" x14ac:dyDescent="0.25">
      <c r="A4" s="404"/>
      <c r="B4" s="551"/>
      <c r="C4" s="1672" t="s">
        <v>132</v>
      </c>
      <c r="D4" s="1673"/>
      <c r="E4" s="1673"/>
      <c r="F4" s="1673"/>
      <c r="G4" s="1673"/>
      <c r="H4" s="1673"/>
      <c r="I4" s="1673"/>
      <c r="J4" s="1673"/>
      <c r="K4" s="1673"/>
      <c r="L4" s="1674"/>
      <c r="M4" s="402"/>
      <c r="N4" s="404"/>
      <c r="O4" s="613"/>
      <c r="P4" s="613"/>
      <c r="Q4" s="613"/>
      <c r="R4" s="613"/>
      <c r="S4" s="613"/>
      <c r="T4" s="613"/>
      <c r="U4" s="613"/>
      <c r="V4" s="613"/>
      <c r="W4" s="613"/>
      <c r="X4" s="613"/>
      <c r="Y4" s="613"/>
      <c r="Z4" s="613"/>
      <c r="AA4" s="613"/>
      <c r="AB4" s="613"/>
      <c r="AC4" s="613"/>
      <c r="AD4" s="717"/>
      <c r="AE4" s="717"/>
      <c r="AF4" s="717"/>
      <c r="AG4" s="717"/>
      <c r="AH4" s="717"/>
      <c r="AI4" s="717"/>
      <c r="AJ4" s="717"/>
      <c r="AK4" s="717"/>
      <c r="AL4" s="717"/>
      <c r="AM4" s="717"/>
      <c r="AN4" s="717"/>
      <c r="AO4" s="717"/>
    </row>
    <row r="5" spans="1:41" s="723" customFormat="1" x14ac:dyDescent="0.2">
      <c r="B5" s="724"/>
      <c r="C5" s="1675" t="s">
        <v>133</v>
      </c>
      <c r="D5" s="1675"/>
      <c r="E5" s="561"/>
      <c r="F5" s="494"/>
      <c r="G5" s="494"/>
      <c r="H5" s="494"/>
      <c r="I5" s="494"/>
      <c r="J5" s="494"/>
      <c r="K5" s="494"/>
      <c r="L5" s="444"/>
      <c r="M5" s="444"/>
      <c r="N5" s="727"/>
      <c r="O5" s="725"/>
      <c r="P5" s="725"/>
      <c r="Q5" s="725"/>
      <c r="R5" s="725"/>
      <c r="S5" s="725"/>
      <c r="T5" s="725"/>
      <c r="U5" s="725"/>
      <c r="V5" s="725"/>
      <c r="W5" s="725"/>
      <c r="X5" s="725"/>
      <c r="Y5" s="725"/>
      <c r="Z5" s="725"/>
      <c r="AA5" s="725"/>
      <c r="AB5" s="725"/>
      <c r="AC5" s="725"/>
      <c r="AD5" s="726"/>
      <c r="AE5" s="726"/>
      <c r="AF5" s="726"/>
      <c r="AG5" s="726"/>
      <c r="AH5" s="726"/>
      <c r="AI5" s="726"/>
      <c r="AJ5" s="726"/>
      <c r="AK5" s="726"/>
      <c r="AL5" s="726"/>
      <c r="AM5" s="726"/>
      <c r="AO5" s="726"/>
    </row>
    <row r="6" spans="1:41" ht="13.5" customHeight="1" x14ac:dyDescent="0.2">
      <c r="A6" s="392"/>
      <c r="B6" s="455"/>
      <c r="C6" s="1675"/>
      <c r="D6" s="1675"/>
      <c r="E6" s="1678">
        <v>2017</v>
      </c>
      <c r="F6" s="1679"/>
      <c r="G6" s="1679"/>
      <c r="H6" s="1679"/>
      <c r="I6" s="1679"/>
      <c r="J6" s="1679"/>
      <c r="K6" s="1676" t="str">
        <f xml:space="preserve"> CONCATENATE("valor médio de ",J7,H6)</f>
        <v>valor médio de jul.</v>
      </c>
      <c r="L6" s="494"/>
      <c r="M6" s="444"/>
      <c r="N6" s="556"/>
      <c r="O6" s="454"/>
      <c r="P6" s="454"/>
      <c r="Q6" s="454"/>
      <c r="R6" s="454"/>
      <c r="S6" s="454"/>
      <c r="T6" s="454"/>
      <c r="U6" s="454"/>
      <c r="V6" s="454"/>
      <c r="W6" s="454"/>
      <c r="X6" s="454"/>
      <c r="Y6" s="454"/>
      <c r="Z6" s="454"/>
      <c r="AA6" s="454"/>
      <c r="AB6" s="454"/>
      <c r="AC6" s="454"/>
      <c r="AD6" s="718"/>
      <c r="AE6" s="730" t="s">
        <v>346</v>
      </c>
      <c r="AF6" s="730"/>
      <c r="AG6" s="730" t="s">
        <v>347</v>
      </c>
      <c r="AH6" s="730"/>
      <c r="AI6" s="718"/>
      <c r="AJ6" s="718"/>
      <c r="AK6" s="718"/>
      <c r="AL6" s="718"/>
      <c r="AM6" s="718"/>
      <c r="AN6" s="731" t="str">
        <f>VLOOKUP(AI8,AJ8:AK9,2,FALSE)</f>
        <v>família</v>
      </c>
      <c r="AO6" s="730"/>
    </row>
    <row r="7" spans="1:41" ht="14.25" customHeight="1" x14ac:dyDescent="0.2">
      <c r="A7" s="392"/>
      <c r="B7" s="455"/>
      <c r="C7" s="432"/>
      <c r="D7" s="432"/>
      <c r="E7" s="1043" t="s">
        <v>104</v>
      </c>
      <c r="F7" s="1043" t="s">
        <v>103</v>
      </c>
      <c r="G7" s="1043" t="s">
        <v>102</v>
      </c>
      <c r="H7" s="1043" t="s">
        <v>101</v>
      </c>
      <c r="I7" s="1043" t="s">
        <v>100</v>
      </c>
      <c r="J7" s="1043" t="s">
        <v>99</v>
      </c>
      <c r="K7" s="1677" t="e">
        <f xml:space="preserve"> CONCATENATE("valor médio de ",#REF!,#REF!)</f>
        <v>#REF!</v>
      </c>
      <c r="L7" s="444"/>
      <c r="M7" s="492"/>
      <c r="N7" s="556"/>
      <c r="O7" s="454"/>
      <c r="P7" s="454"/>
      <c r="Q7" s="454"/>
      <c r="R7" s="454"/>
      <c r="S7" s="454"/>
      <c r="T7" s="454"/>
      <c r="U7" s="454"/>
      <c r="V7" s="454"/>
      <c r="W7" s="454"/>
      <c r="X7" s="454"/>
      <c r="Y7" s="454"/>
      <c r="Z7" s="454"/>
      <c r="AA7" s="454"/>
      <c r="AB7" s="454"/>
      <c r="AC7" s="454"/>
      <c r="AD7" s="718"/>
      <c r="AE7" s="719" t="s">
        <v>348</v>
      </c>
      <c r="AF7" s="718" t="s">
        <v>68</v>
      </c>
      <c r="AG7" s="719" t="s">
        <v>348</v>
      </c>
      <c r="AH7" s="718" t="s">
        <v>68</v>
      </c>
      <c r="AI7" s="720"/>
      <c r="AJ7" s="718"/>
      <c r="AK7" s="718"/>
      <c r="AL7" s="718"/>
      <c r="AM7" s="718"/>
      <c r="AN7" s="719" t="s">
        <v>348</v>
      </c>
      <c r="AO7" s="718" t="s">
        <v>68</v>
      </c>
    </row>
    <row r="8" spans="1:41" s="662" customFormat="1" x14ac:dyDescent="0.2">
      <c r="A8" s="658"/>
      <c r="B8" s="659"/>
      <c r="C8" s="660" t="s">
        <v>68</v>
      </c>
      <c r="D8" s="661"/>
      <c r="E8" s="370">
        <v>96023</v>
      </c>
      <c r="F8" s="370">
        <v>95482</v>
      </c>
      <c r="G8" s="370">
        <v>96034</v>
      </c>
      <c r="H8" s="370">
        <v>94322</v>
      </c>
      <c r="I8" s="370">
        <v>95267</v>
      </c>
      <c r="J8" s="370">
        <v>94687</v>
      </c>
      <c r="K8" s="732">
        <v>254.27</v>
      </c>
      <c r="L8" s="663"/>
      <c r="M8" s="664"/>
      <c r="N8" s="658"/>
      <c r="O8" s="766"/>
      <c r="P8" s="765"/>
      <c r="Q8" s="766"/>
      <c r="R8" s="766"/>
      <c r="S8" s="665"/>
      <c r="T8" s="665"/>
      <c r="U8" s="665"/>
      <c r="V8" s="665"/>
      <c r="W8" s="665"/>
      <c r="X8" s="665"/>
      <c r="Y8" s="665"/>
      <c r="Z8" s="665"/>
      <c r="AA8" s="665"/>
      <c r="AB8" s="665"/>
      <c r="AC8" s="665"/>
      <c r="AD8" s="717" t="str">
        <f>+C9</f>
        <v>Aveiro</v>
      </c>
      <c r="AE8" s="721">
        <f>+K9</f>
        <v>252.96247695144399</v>
      </c>
      <c r="AF8" s="721">
        <f>+$K$8</f>
        <v>254.27</v>
      </c>
      <c r="AG8" s="721">
        <f>+K46</f>
        <v>120.98</v>
      </c>
      <c r="AH8" s="721">
        <f t="shared" ref="AH8:AH27" si="0">+$K$45</f>
        <v>112.03</v>
      </c>
      <c r="AI8" s="717">
        <v>1</v>
      </c>
      <c r="AJ8" s="717">
        <v>1</v>
      </c>
      <c r="AK8" s="717" t="s">
        <v>346</v>
      </c>
      <c r="AL8" s="717"/>
      <c r="AM8" s="717" t="str">
        <f>+AD8</f>
        <v>Aveiro</v>
      </c>
      <c r="AN8" s="722">
        <f>INDEX($AD$7:$AH$27,MATCH($AM8,$AD$7:$AD$27,0),MATCH(AN$7,$AD$7:$AH$7,0)+2*($AI$8-1))</f>
        <v>252.96247695144399</v>
      </c>
      <c r="AO8" s="722">
        <f>INDEX($AD$7:$AH$27,MATCH($AM8,$AD$7:$AD$27,0),MATCH(AO$7,$AD$7:$AH$7,0)+2*($AI$8-1))</f>
        <v>254.27</v>
      </c>
    </row>
    <row r="9" spans="1:41" x14ac:dyDescent="0.2">
      <c r="A9" s="392"/>
      <c r="B9" s="455"/>
      <c r="C9" s="95" t="s">
        <v>62</v>
      </c>
      <c r="D9" s="400"/>
      <c r="E9" s="322">
        <v>5073</v>
      </c>
      <c r="F9" s="322">
        <v>4929</v>
      </c>
      <c r="G9" s="322">
        <v>5018</v>
      </c>
      <c r="H9" s="322">
        <v>4933</v>
      </c>
      <c r="I9" s="322">
        <v>4903</v>
      </c>
      <c r="J9" s="322">
        <v>4881</v>
      </c>
      <c r="K9" s="733">
        <v>252.96247695144399</v>
      </c>
      <c r="L9" s="444"/>
      <c r="M9" s="492"/>
      <c r="N9" s="392"/>
      <c r="O9" s="454"/>
      <c r="P9" s="454"/>
      <c r="Q9" s="454"/>
      <c r="R9" s="454"/>
      <c r="S9" s="454"/>
      <c r="T9" s="454"/>
      <c r="U9" s="454"/>
      <c r="V9" s="454"/>
      <c r="W9" s="454"/>
      <c r="X9" s="454"/>
      <c r="Y9" s="454"/>
      <c r="Z9" s="454"/>
      <c r="AA9" s="454"/>
      <c r="AB9" s="454"/>
      <c r="AC9" s="454"/>
      <c r="AD9" s="717" t="str">
        <f t="shared" ref="AD9:AD26" si="1">+C10</f>
        <v>Beja</v>
      </c>
      <c r="AE9" s="721">
        <f t="shared" ref="AE9:AE26" si="2">+K10</f>
        <v>322.68885515496498</v>
      </c>
      <c r="AF9" s="721">
        <f t="shared" ref="AF9:AF27" si="3">+$K$8</f>
        <v>254.27</v>
      </c>
      <c r="AG9" s="721">
        <f t="shared" ref="AG9:AG26" si="4">+K47</f>
        <v>111.37</v>
      </c>
      <c r="AH9" s="721">
        <f t="shared" si="0"/>
        <v>112.03</v>
      </c>
      <c r="AI9" s="718"/>
      <c r="AJ9" s="718">
        <v>2</v>
      </c>
      <c r="AK9" s="718" t="s">
        <v>347</v>
      </c>
      <c r="AL9" s="718"/>
      <c r="AM9" s="717" t="str">
        <f t="shared" ref="AM9:AM27" si="5">+AD9</f>
        <v>Beja</v>
      </c>
      <c r="AN9" s="722">
        <f t="shared" ref="AN9:AO27" si="6">INDEX($AD$7:$AH$27,MATCH($AM9,$AD$7:$AD$27,0),MATCH(AN$7,$AD$7:$AH$7,0)+2*($AI$8-1))</f>
        <v>322.68885515496498</v>
      </c>
      <c r="AO9" s="722">
        <f t="shared" si="6"/>
        <v>254.27</v>
      </c>
    </row>
    <row r="10" spans="1:41" x14ac:dyDescent="0.2">
      <c r="A10" s="392"/>
      <c r="B10" s="455"/>
      <c r="C10" s="95" t="s">
        <v>55</v>
      </c>
      <c r="D10" s="400"/>
      <c r="E10" s="322">
        <v>1700</v>
      </c>
      <c r="F10" s="322">
        <v>1687</v>
      </c>
      <c r="G10" s="322">
        <v>1668</v>
      </c>
      <c r="H10" s="322">
        <v>1630</v>
      </c>
      <c r="I10" s="322">
        <v>1583</v>
      </c>
      <c r="J10" s="322">
        <v>1583</v>
      </c>
      <c r="K10" s="733">
        <v>322.68885515496498</v>
      </c>
      <c r="L10" s="444"/>
      <c r="M10" s="492"/>
      <c r="N10" s="392"/>
      <c r="O10" s="454"/>
      <c r="P10" s="454"/>
      <c r="Q10" s="454"/>
      <c r="R10" s="454"/>
      <c r="S10" s="454"/>
      <c r="T10" s="454"/>
      <c r="U10" s="454"/>
      <c r="V10" s="454"/>
      <c r="W10" s="454"/>
      <c r="X10" s="454"/>
      <c r="Y10" s="454"/>
      <c r="Z10" s="454"/>
      <c r="AA10" s="454"/>
      <c r="AB10" s="454"/>
      <c r="AC10" s="454"/>
      <c r="AD10" s="717" t="str">
        <f t="shared" si="1"/>
        <v>Braga</v>
      </c>
      <c r="AE10" s="721">
        <f t="shared" si="2"/>
        <v>240.626675948486</v>
      </c>
      <c r="AF10" s="721">
        <f t="shared" si="3"/>
        <v>254.27</v>
      </c>
      <c r="AG10" s="721">
        <f t="shared" si="4"/>
        <v>116.88</v>
      </c>
      <c r="AH10" s="721">
        <f t="shared" si="0"/>
        <v>112.03</v>
      </c>
      <c r="AI10" s="718"/>
      <c r="AJ10" s="718"/>
      <c r="AK10" s="718"/>
      <c r="AL10" s="718"/>
      <c r="AM10" s="717" t="str">
        <f t="shared" si="5"/>
        <v>Braga</v>
      </c>
      <c r="AN10" s="722">
        <f t="shared" si="6"/>
        <v>240.626675948486</v>
      </c>
      <c r="AO10" s="722">
        <f t="shared" si="6"/>
        <v>254.27</v>
      </c>
    </row>
    <row r="11" spans="1:41" x14ac:dyDescent="0.2">
      <c r="A11" s="392"/>
      <c r="B11" s="455"/>
      <c r="C11" s="95" t="s">
        <v>64</v>
      </c>
      <c r="D11" s="400"/>
      <c r="E11" s="322">
        <v>2978</v>
      </c>
      <c r="F11" s="322">
        <v>2997</v>
      </c>
      <c r="G11" s="322">
        <v>2939</v>
      </c>
      <c r="H11" s="322">
        <v>2880</v>
      </c>
      <c r="I11" s="322">
        <v>2913</v>
      </c>
      <c r="J11" s="322">
        <v>2878</v>
      </c>
      <c r="K11" s="733">
        <v>240.626675948486</v>
      </c>
      <c r="L11" s="444"/>
      <c r="M11" s="492"/>
      <c r="N11" s="392"/>
      <c r="O11" s="454"/>
      <c r="P11" s="454"/>
      <c r="Q11" s="454"/>
      <c r="R11" s="454"/>
      <c r="S11" s="454"/>
      <c r="T11" s="454"/>
      <c r="U11" s="454"/>
      <c r="V11" s="454"/>
      <c r="W11" s="454"/>
      <c r="X11" s="454"/>
      <c r="Y11" s="454"/>
      <c r="Z11" s="454"/>
      <c r="AA11" s="454"/>
      <c r="AB11" s="454"/>
      <c r="AC11" s="454"/>
      <c r="AD11" s="717" t="str">
        <f t="shared" si="1"/>
        <v>Bragança</v>
      </c>
      <c r="AE11" s="721">
        <f t="shared" si="2"/>
        <v>274.578653846154</v>
      </c>
      <c r="AF11" s="721">
        <f t="shared" si="3"/>
        <v>254.27</v>
      </c>
      <c r="AG11" s="721">
        <f t="shared" si="4"/>
        <v>118</v>
      </c>
      <c r="AH11" s="721">
        <f t="shared" si="0"/>
        <v>112.03</v>
      </c>
      <c r="AI11" s="718"/>
      <c r="AJ11" s="718"/>
      <c r="AK11" s="718"/>
      <c r="AL11" s="718"/>
      <c r="AM11" s="717" t="str">
        <f t="shared" si="5"/>
        <v>Bragança</v>
      </c>
      <c r="AN11" s="722">
        <f t="shared" si="6"/>
        <v>274.578653846154</v>
      </c>
      <c r="AO11" s="722">
        <f t="shared" si="6"/>
        <v>254.27</v>
      </c>
    </row>
    <row r="12" spans="1:41" x14ac:dyDescent="0.2">
      <c r="A12" s="392"/>
      <c r="B12" s="455"/>
      <c r="C12" s="95" t="s">
        <v>66</v>
      </c>
      <c r="D12" s="400"/>
      <c r="E12" s="322">
        <v>918</v>
      </c>
      <c r="F12" s="322">
        <v>902</v>
      </c>
      <c r="G12" s="322">
        <v>909</v>
      </c>
      <c r="H12" s="322">
        <v>889</v>
      </c>
      <c r="I12" s="322">
        <v>888</v>
      </c>
      <c r="J12" s="322">
        <v>884</v>
      </c>
      <c r="K12" s="733">
        <v>274.578653846154</v>
      </c>
      <c r="L12" s="444"/>
      <c r="M12" s="492"/>
      <c r="N12" s="392"/>
      <c r="AD12" s="717" t="str">
        <f t="shared" si="1"/>
        <v>Castelo Branco</v>
      </c>
      <c r="AE12" s="721">
        <f t="shared" si="2"/>
        <v>248.99710144927499</v>
      </c>
      <c r="AF12" s="721">
        <f t="shared" si="3"/>
        <v>254.27</v>
      </c>
      <c r="AG12" s="721">
        <f t="shared" si="4"/>
        <v>113.26</v>
      </c>
      <c r="AH12" s="721">
        <f t="shared" si="0"/>
        <v>112.03</v>
      </c>
      <c r="AI12" s="720"/>
      <c r="AJ12" s="720"/>
      <c r="AK12" s="720"/>
      <c r="AL12" s="720"/>
      <c r="AM12" s="717" t="str">
        <f t="shared" si="5"/>
        <v>Castelo Branco</v>
      </c>
      <c r="AN12" s="722">
        <f t="shared" si="6"/>
        <v>248.99710144927499</v>
      </c>
      <c r="AO12" s="722">
        <f t="shared" si="6"/>
        <v>254.27</v>
      </c>
    </row>
    <row r="13" spans="1:41" x14ac:dyDescent="0.2">
      <c r="A13" s="392"/>
      <c r="B13" s="455"/>
      <c r="C13" s="95" t="s">
        <v>75</v>
      </c>
      <c r="D13" s="400"/>
      <c r="E13" s="322">
        <v>1599</v>
      </c>
      <c r="F13" s="322">
        <v>1612</v>
      </c>
      <c r="G13" s="322">
        <v>1618</v>
      </c>
      <c r="H13" s="322">
        <v>1611</v>
      </c>
      <c r="I13" s="322">
        <v>1591</v>
      </c>
      <c r="J13" s="322">
        <v>1588</v>
      </c>
      <c r="K13" s="733">
        <v>248.99710144927499</v>
      </c>
      <c r="L13" s="444"/>
      <c r="M13" s="492"/>
      <c r="N13" s="392"/>
      <c r="AD13" s="717" t="str">
        <f t="shared" si="1"/>
        <v>Coimbra</v>
      </c>
      <c r="AE13" s="721">
        <f t="shared" si="2"/>
        <v>223.929614945807</v>
      </c>
      <c r="AF13" s="721">
        <f t="shared" si="3"/>
        <v>254.27</v>
      </c>
      <c r="AG13" s="721">
        <f t="shared" si="4"/>
        <v>122.18</v>
      </c>
      <c r="AH13" s="721">
        <f t="shared" si="0"/>
        <v>112.03</v>
      </c>
      <c r="AI13" s="720"/>
      <c r="AJ13" s="720"/>
      <c r="AK13" s="720"/>
      <c r="AL13" s="720"/>
      <c r="AM13" s="717" t="str">
        <f t="shared" si="5"/>
        <v>Coimbra</v>
      </c>
      <c r="AN13" s="722">
        <f t="shared" si="6"/>
        <v>223.929614945807</v>
      </c>
      <c r="AO13" s="722">
        <f t="shared" si="6"/>
        <v>254.27</v>
      </c>
    </row>
    <row r="14" spans="1:41" x14ac:dyDescent="0.2">
      <c r="A14" s="392"/>
      <c r="B14" s="455"/>
      <c r="C14" s="95" t="s">
        <v>61</v>
      </c>
      <c r="D14" s="400"/>
      <c r="E14" s="322">
        <v>3577</v>
      </c>
      <c r="F14" s="322">
        <v>3562</v>
      </c>
      <c r="G14" s="322">
        <v>3558</v>
      </c>
      <c r="H14" s="322">
        <v>3523</v>
      </c>
      <c r="I14" s="322">
        <v>3533</v>
      </c>
      <c r="J14" s="322">
        <v>3506</v>
      </c>
      <c r="K14" s="733">
        <v>223.929614945807</v>
      </c>
      <c r="L14" s="444"/>
      <c r="M14" s="492"/>
      <c r="N14" s="392"/>
      <c r="AD14" s="717" t="str">
        <f t="shared" si="1"/>
        <v>Évora</v>
      </c>
      <c r="AE14" s="721">
        <f t="shared" si="2"/>
        <v>275.51602890571201</v>
      </c>
      <c r="AF14" s="721">
        <f t="shared" si="3"/>
        <v>254.27</v>
      </c>
      <c r="AG14" s="721">
        <f t="shared" si="4"/>
        <v>107.15</v>
      </c>
      <c r="AH14" s="721">
        <f t="shared" si="0"/>
        <v>112.03</v>
      </c>
      <c r="AI14" s="720"/>
      <c r="AJ14" s="720"/>
      <c r="AK14" s="720"/>
      <c r="AL14" s="720"/>
      <c r="AM14" s="717" t="str">
        <f t="shared" si="5"/>
        <v>Évora</v>
      </c>
      <c r="AN14" s="722">
        <f t="shared" si="6"/>
        <v>275.51602890571201</v>
      </c>
      <c r="AO14" s="722">
        <f t="shared" si="6"/>
        <v>254.27</v>
      </c>
    </row>
    <row r="15" spans="1:41" x14ac:dyDescent="0.2">
      <c r="A15" s="392"/>
      <c r="B15" s="455"/>
      <c r="C15" s="95" t="s">
        <v>56</v>
      </c>
      <c r="D15" s="400"/>
      <c r="E15" s="322">
        <v>1513</v>
      </c>
      <c r="F15" s="322">
        <v>1520</v>
      </c>
      <c r="G15" s="322">
        <v>1503</v>
      </c>
      <c r="H15" s="322">
        <v>1518</v>
      </c>
      <c r="I15" s="322">
        <v>1469</v>
      </c>
      <c r="J15" s="322">
        <v>1453</v>
      </c>
      <c r="K15" s="733">
        <v>275.51602890571201</v>
      </c>
      <c r="L15" s="444"/>
      <c r="M15" s="492"/>
      <c r="N15" s="392"/>
      <c r="AD15" s="717" t="str">
        <f t="shared" si="1"/>
        <v>Faro</v>
      </c>
      <c r="AE15" s="721">
        <f t="shared" si="2"/>
        <v>250.454767314034</v>
      </c>
      <c r="AF15" s="721">
        <f t="shared" si="3"/>
        <v>254.27</v>
      </c>
      <c r="AG15" s="721">
        <f t="shared" si="4"/>
        <v>117.02</v>
      </c>
      <c r="AH15" s="721">
        <f t="shared" si="0"/>
        <v>112.03</v>
      </c>
      <c r="AI15" s="720"/>
      <c r="AJ15" s="720"/>
      <c r="AK15" s="720"/>
      <c r="AL15" s="720"/>
      <c r="AM15" s="717" t="str">
        <f t="shared" si="5"/>
        <v>Faro</v>
      </c>
      <c r="AN15" s="722">
        <f t="shared" si="6"/>
        <v>250.454767314034</v>
      </c>
      <c r="AO15" s="722">
        <f t="shared" si="6"/>
        <v>254.27</v>
      </c>
    </row>
    <row r="16" spans="1:41" x14ac:dyDescent="0.2">
      <c r="A16" s="392"/>
      <c r="B16" s="455"/>
      <c r="C16" s="95" t="s">
        <v>74</v>
      </c>
      <c r="D16" s="400"/>
      <c r="E16" s="322">
        <v>2870</v>
      </c>
      <c r="F16" s="322">
        <v>2927</v>
      </c>
      <c r="G16" s="322">
        <v>2944</v>
      </c>
      <c r="H16" s="322">
        <v>2940</v>
      </c>
      <c r="I16" s="322">
        <v>2870</v>
      </c>
      <c r="J16" s="322">
        <v>2729</v>
      </c>
      <c r="K16" s="733">
        <v>250.454767314034</v>
      </c>
      <c r="L16" s="444"/>
      <c r="M16" s="492"/>
      <c r="N16" s="392"/>
      <c r="AD16" s="717" t="str">
        <f t="shared" si="1"/>
        <v>Guarda</v>
      </c>
      <c r="AE16" s="721">
        <f t="shared" si="2"/>
        <v>253.61284515636899</v>
      </c>
      <c r="AF16" s="721">
        <f t="shared" si="3"/>
        <v>254.27</v>
      </c>
      <c r="AG16" s="721">
        <f t="shared" si="4"/>
        <v>109.16</v>
      </c>
      <c r="AH16" s="721">
        <f t="shared" si="0"/>
        <v>112.03</v>
      </c>
      <c r="AI16" s="720"/>
      <c r="AJ16" s="720"/>
      <c r="AK16" s="720"/>
      <c r="AL16" s="720"/>
      <c r="AM16" s="717" t="str">
        <f t="shared" si="5"/>
        <v>Guarda</v>
      </c>
      <c r="AN16" s="722">
        <f t="shared" si="6"/>
        <v>253.61284515636899</v>
      </c>
      <c r="AO16" s="722">
        <f t="shared" si="6"/>
        <v>254.27</v>
      </c>
    </row>
    <row r="17" spans="1:41" x14ac:dyDescent="0.2">
      <c r="A17" s="392"/>
      <c r="B17" s="455"/>
      <c r="C17" s="95" t="s">
        <v>76</v>
      </c>
      <c r="D17" s="400"/>
      <c r="E17" s="322">
        <v>1325</v>
      </c>
      <c r="F17" s="322">
        <v>1315</v>
      </c>
      <c r="G17" s="322">
        <v>1298</v>
      </c>
      <c r="H17" s="322">
        <v>1282</v>
      </c>
      <c r="I17" s="322">
        <v>1293</v>
      </c>
      <c r="J17" s="322">
        <v>1313</v>
      </c>
      <c r="K17" s="733">
        <v>253.61284515636899</v>
      </c>
      <c r="L17" s="444"/>
      <c r="M17" s="492"/>
      <c r="N17" s="392"/>
      <c r="AD17" s="717" t="str">
        <f t="shared" si="1"/>
        <v>Leiria</v>
      </c>
      <c r="AE17" s="721">
        <f t="shared" si="2"/>
        <v>242.28399205561101</v>
      </c>
      <c r="AF17" s="721">
        <f t="shared" si="3"/>
        <v>254.27</v>
      </c>
      <c r="AG17" s="721">
        <f t="shared" si="4"/>
        <v>116.95</v>
      </c>
      <c r="AH17" s="721">
        <f t="shared" si="0"/>
        <v>112.03</v>
      </c>
      <c r="AI17" s="720"/>
      <c r="AJ17" s="720"/>
      <c r="AK17" s="720"/>
      <c r="AL17" s="720"/>
      <c r="AM17" s="717" t="str">
        <f t="shared" si="5"/>
        <v>Leiria</v>
      </c>
      <c r="AN17" s="722">
        <f t="shared" si="6"/>
        <v>242.28399205561101</v>
      </c>
      <c r="AO17" s="722">
        <f t="shared" si="6"/>
        <v>254.27</v>
      </c>
    </row>
    <row r="18" spans="1:41" x14ac:dyDescent="0.2">
      <c r="A18" s="392"/>
      <c r="B18" s="455"/>
      <c r="C18" s="95" t="s">
        <v>60</v>
      </c>
      <c r="D18" s="400"/>
      <c r="E18" s="322">
        <v>2012</v>
      </c>
      <c r="F18" s="322">
        <v>1997</v>
      </c>
      <c r="G18" s="322">
        <v>2077</v>
      </c>
      <c r="H18" s="322">
        <v>2034</v>
      </c>
      <c r="I18" s="322">
        <v>2052</v>
      </c>
      <c r="J18" s="322">
        <v>2018</v>
      </c>
      <c r="K18" s="733">
        <v>242.28399205561101</v>
      </c>
      <c r="L18" s="444"/>
      <c r="M18" s="492"/>
      <c r="N18" s="392"/>
      <c r="AD18" s="717" t="str">
        <f t="shared" si="1"/>
        <v>Lisboa</v>
      </c>
      <c r="AE18" s="721">
        <f t="shared" si="2"/>
        <v>258.67162883680902</v>
      </c>
      <c r="AF18" s="721">
        <f t="shared" si="3"/>
        <v>254.27</v>
      </c>
      <c r="AG18" s="721">
        <f t="shared" si="4"/>
        <v>115.14</v>
      </c>
      <c r="AH18" s="721">
        <f t="shared" si="0"/>
        <v>112.03</v>
      </c>
      <c r="AI18" s="720"/>
      <c r="AJ18" s="720"/>
      <c r="AK18" s="720"/>
      <c r="AL18" s="720"/>
      <c r="AM18" s="717" t="str">
        <f t="shared" si="5"/>
        <v>Lisboa</v>
      </c>
      <c r="AN18" s="722">
        <f t="shared" si="6"/>
        <v>258.67162883680902</v>
      </c>
      <c r="AO18" s="722">
        <f t="shared" si="6"/>
        <v>254.27</v>
      </c>
    </row>
    <row r="19" spans="1:41" x14ac:dyDescent="0.2">
      <c r="A19" s="392"/>
      <c r="B19" s="455"/>
      <c r="C19" s="95" t="s">
        <v>59</v>
      </c>
      <c r="D19" s="400"/>
      <c r="E19" s="322">
        <v>16110</v>
      </c>
      <c r="F19" s="322">
        <v>15833</v>
      </c>
      <c r="G19" s="322">
        <v>16097</v>
      </c>
      <c r="H19" s="322">
        <v>15914</v>
      </c>
      <c r="I19" s="322">
        <v>16321</v>
      </c>
      <c r="J19" s="322">
        <v>16266</v>
      </c>
      <c r="K19" s="733">
        <v>258.67162883680902</v>
      </c>
      <c r="L19" s="444"/>
      <c r="M19" s="492"/>
      <c r="N19" s="392"/>
      <c r="AD19" s="717" t="str">
        <f t="shared" si="1"/>
        <v>Portalegre</v>
      </c>
      <c r="AE19" s="721">
        <f t="shared" si="2"/>
        <v>295.81770900321499</v>
      </c>
      <c r="AF19" s="721">
        <f t="shared" si="3"/>
        <v>254.27</v>
      </c>
      <c r="AG19" s="721">
        <f t="shared" si="4"/>
        <v>112.54</v>
      </c>
      <c r="AH19" s="721">
        <f t="shared" si="0"/>
        <v>112.03</v>
      </c>
      <c r="AI19" s="720"/>
      <c r="AJ19" s="720"/>
      <c r="AK19" s="720"/>
      <c r="AL19" s="720"/>
      <c r="AM19" s="717" t="str">
        <f t="shared" si="5"/>
        <v>Portalegre</v>
      </c>
      <c r="AN19" s="722">
        <f t="shared" si="6"/>
        <v>295.81770900321499</v>
      </c>
      <c r="AO19" s="722">
        <f t="shared" si="6"/>
        <v>254.27</v>
      </c>
    </row>
    <row r="20" spans="1:41" x14ac:dyDescent="0.2">
      <c r="A20" s="392"/>
      <c r="B20" s="455"/>
      <c r="C20" s="95" t="s">
        <v>57</v>
      </c>
      <c r="D20" s="400"/>
      <c r="E20" s="322">
        <v>1300</v>
      </c>
      <c r="F20" s="322">
        <v>1296</v>
      </c>
      <c r="G20" s="322">
        <v>1285</v>
      </c>
      <c r="H20" s="322">
        <v>1257</v>
      </c>
      <c r="I20" s="322">
        <v>1260</v>
      </c>
      <c r="J20" s="322">
        <v>1244</v>
      </c>
      <c r="K20" s="733">
        <v>295.81770900321499</v>
      </c>
      <c r="L20" s="444"/>
      <c r="M20" s="492"/>
      <c r="N20" s="392"/>
      <c r="AD20" s="717" t="str">
        <f t="shared" si="1"/>
        <v>Porto</v>
      </c>
      <c r="AE20" s="721">
        <f t="shared" si="2"/>
        <v>246.665519819439</v>
      </c>
      <c r="AF20" s="721">
        <f t="shared" si="3"/>
        <v>254.27</v>
      </c>
      <c r="AG20" s="721">
        <f t="shared" si="4"/>
        <v>113.31</v>
      </c>
      <c r="AH20" s="721">
        <f t="shared" si="0"/>
        <v>112.03</v>
      </c>
      <c r="AI20" s="720"/>
      <c r="AJ20" s="720"/>
      <c r="AK20" s="720"/>
      <c r="AL20" s="720"/>
      <c r="AM20" s="717" t="str">
        <f t="shared" si="5"/>
        <v>Porto</v>
      </c>
      <c r="AN20" s="722">
        <f t="shared" si="6"/>
        <v>246.665519819439</v>
      </c>
      <c r="AO20" s="722">
        <f t="shared" si="6"/>
        <v>254.27</v>
      </c>
    </row>
    <row r="21" spans="1:41" x14ac:dyDescent="0.2">
      <c r="A21" s="392"/>
      <c r="B21" s="455"/>
      <c r="C21" s="95" t="s">
        <v>63</v>
      </c>
      <c r="D21" s="400"/>
      <c r="E21" s="322">
        <v>28352</v>
      </c>
      <c r="F21" s="322">
        <v>28527</v>
      </c>
      <c r="G21" s="322">
        <v>28695</v>
      </c>
      <c r="H21" s="322">
        <v>28031</v>
      </c>
      <c r="I21" s="322">
        <v>28451</v>
      </c>
      <c r="J21" s="322">
        <v>28377</v>
      </c>
      <c r="K21" s="733">
        <v>246.665519819439</v>
      </c>
      <c r="L21" s="444"/>
      <c r="M21" s="492"/>
      <c r="N21" s="392"/>
      <c r="AD21" s="717" t="str">
        <f t="shared" si="1"/>
        <v>Santarém</v>
      </c>
      <c r="AE21" s="721">
        <f t="shared" si="2"/>
        <v>254.15661348225001</v>
      </c>
      <c r="AF21" s="721">
        <f t="shared" si="3"/>
        <v>254.27</v>
      </c>
      <c r="AG21" s="721">
        <f t="shared" si="4"/>
        <v>114.52</v>
      </c>
      <c r="AH21" s="721">
        <f t="shared" si="0"/>
        <v>112.03</v>
      </c>
      <c r="AI21" s="720"/>
      <c r="AJ21" s="720"/>
      <c r="AK21" s="720"/>
      <c r="AL21" s="720"/>
      <c r="AM21" s="717" t="str">
        <f t="shared" si="5"/>
        <v>Santarém</v>
      </c>
      <c r="AN21" s="722">
        <f t="shared" si="6"/>
        <v>254.15661348225001</v>
      </c>
      <c r="AO21" s="722">
        <f t="shared" si="6"/>
        <v>254.27</v>
      </c>
    </row>
    <row r="22" spans="1:41" x14ac:dyDescent="0.2">
      <c r="A22" s="392"/>
      <c r="B22" s="455"/>
      <c r="C22" s="95" t="s">
        <v>79</v>
      </c>
      <c r="D22" s="400"/>
      <c r="E22" s="322">
        <v>2622</v>
      </c>
      <c r="F22" s="322">
        <v>2632</v>
      </c>
      <c r="G22" s="322">
        <v>2644</v>
      </c>
      <c r="H22" s="322">
        <v>2591</v>
      </c>
      <c r="I22" s="322">
        <v>2559</v>
      </c>
      <c r="J22" s="322">
        <v>2507</v>
      </c>
      <c r="K22" s="733">
        <v>254.15661348225001</v>
      </c>
      <c r="L22" s="444"/>
      <c r="M22" s="492"/>
      <c r="N22" s="392"/>
      <c r="AD22" s="717" t="str">
        <f t="shared" si="1"/>
        <v>Setúbal</v>
      </c>
      <c r="AE22" s="721">
        <f t="shared" si="2"/>
        <v>271.04298391971997</v>
      </c>
      <c r="AF22" s="721">
        <f t="shared" si="3"/>
        <v>254.27</v>
      </c>
      <c r="AG22" s="721">
        <f t="shared" si="4"/>
        <v>120.11</v>
      </c>
      <c r="AH22" s="721">
        <f t="shared" si="0"/>
        <v>112.03</v>
      </c>
      <c r="AI22" s="720"/>
      <c r="AJ22" s="720"/>
      <c r="AK22" s="720"/>
      <c r="AL22" s="720"/>
      <c r="AM22" s="717" t="str">
        <f t="shared" si="5"/>
        <v>Setúbal</v>
      </c>
      <c r="AN22" s="722">
        <f t="shared" si="6"/>
        <v>271.04298391971997</v>
      </c>
      <c r="AO22" s="722">
        <f t="shared" si="6"/>
        <v>254.27</v>
      </c>
    </row>
    <row r="23" spans="1:41" x14ac:dyDescent="0.2">
      <c r="A23" s="392"/>
      <c r="B23" s="455"/>
      <c r="C23" s="95" t="s">
        <v>58</v>
      </c>
      <c r="D23" s="400"/>
      <c r="E23" s="322">
        <v>8399</v>
      </c>
      <c r="F23" s="322">
        <v>8312</v>
      </c>
      <c r="G23" s="322">
        <v>8316</v>
      </c>
      <c r="H23" s="322">
        <v>8111</v>
      </c>
      <c r="I23" s="322">
        <v>8288</v>
      </c>
      <c r="J23" s="322">
        <v>8272</v>
      </c>
      <c r="K23" s="733">
        <v>271.04298391971997</v>
      </c>
      <c r="L23" s="444"/>
      <c r="M23" s="492"/>
      <c r="N23" s="392"/>
      <c r="AD23" s="717" t="str">
        <f t="shared" si="1"/>
        <v>Viana do Castelo</v>
      </c>
      <c r="AE23" s="721">
        <f t="shared" si="2"/>
        <v>218.246904761905</v>
      </c>
      <c r="AF23" s="721">
        <f t="shared" si="3"/>
        <v>254.27</v>
      </c>
      <c r="AG23" s="721">
        <f t="shared" si="4"/>
        <v>118.74</v>
      </c>
      <c r="AH23" s="721">
        <f t="shared" si="0"/>
        <v>112.03</v>
      </c>
      <c r="AI23" s="720"/>
      <c r="AJ23" s="720"/>
      <c r="AK23" s="720"/>
      <c r="AL23" s="720"/>
      <c r="AM23" s="717" t="str">
        <f t="shared" si="5"/>
        <v>Viana do Castelo</v>
      </c>
      <c r="AN23" s="722">
        <f t="shared" si="6"/>
        <v>218.246904761905</v>
      </c>
      <c r="AO23" s="722">
        <f t="shared" si="6"/>
        <v>254.27</v>
      </c>
    </row>
    <row r="24" spans="1:41" x14ac:dyDescent="0.2">
      <c r="A24" s="392"/>
      <c r="B24" s="455"/>
      <c r="C24" s="95" t="s">
        <v>65</v>
      </c>
      <c r="D24" s="400"/>
      <c r="E24" s="322">
        <v>1290</v>
      </c>
      <c r="F24" s="322">
        <v>1274</v>
      </c>
      <c r="G24" s="322">
        <v>1265</v>
      </c>
      <c r="H24" s="322">
        <v>1239</v>
      </c>
      <c r="I24" s="322">
        <v>1242</v>
      </c>
      <c r="J24" s="322">
        <v>1260</v>
      </c>
      <c r="K24" s="733">
        <v>218.246904761905</v>
      </c>
      <c r="L24" s="444"/>
      <c r="M24" s="492"/>
      <c r="N24" s="392"/>
      <c r="AD24" s="717" t="str">
        <f t="shared" si="1"/>
        <v>Vila Real</v>
      </c>
      <c r="AE24" s="721">
        <f t="shared" si="2"/>
        <v>237.75102657444501</v>
      </c>
      <c r="AF24" s="721">
        <f t="shared" si="3"/>
        <v>254.27</v>
      </c>
      <c r="AG24" s="721">
        <f t="shared" si="4"/>
        <v>119.07</v>
      </c>
      <c r="AH24" s="721">
        <f t="shared" si="0"/>
        <v>112.03</v>
      </c>
      <c r="AI24" s="720"/>
      <c r="AJ24" s="720"/>
      <c r="AK24" s="720"/>
      <c r="AL24" s="720"/>
      <c r="AM24" s="717" t="str">
        <f t="shared" si="5"/>
        <v>Vila Real</v>
      </c>
      <c r="AN24" s="722">
        <f t="shared" si="6"/>
        <v>237.75102657444501</v>
      </c>
      <c r="AO24" s="722">
        <f t="shared" si="6"/>
        <v>254.27</v>
      </c>
    </row>
    <row r="25" spans="1:41" x14ac:dyDescent="0.2">
      <c r="A25" s="392"/>
      <c r="B25" s="455"/>
      <c r="C25" s="95" t="s">
        <v>67</v>
      </c>
      <c r="D25" s="400"/>
      <c r="E25" s="322">
        <v>2787</v>
      </c>
      <c r="F25" s="322">
        <v>2799</v>
      </c>
      <c r="G25" s="322">
        <v>2814</v>
      </c>
      <c r="H25" s="322">
        <v>2741</v>
      </c>
      <c r="I25" s="322">
        <v>2734</v>
      </c>
      <c r="J25" s="322">
        <v>2748</v>
      </c>
      <c r="K25" s="733">
        <v>237.75102657444501</v>
      </c>
      <c r="L25" s="444"/>
      <c r="M25" s="492"/>
      <c r="N25" s="392"/>
      <c r="AD25" s="717" t="str">
        <f t="shared" si="1"/>
        <v>Viseu</v>
      </c>
      <c r="AE25" s="721">
        <f t="shared" si="2"/>
        <v>242.51665</v>
      </c>
      <c r="AF25" s="721">
        <f t="shared" si="3"/>
        <v>254.27</v>
      </c>
      <c r="AG25" s="721">
        <f t="shared" si="4"/>
        <v>113.2</v>
      </c>
      <c r="AH25" s="721">
        <f t="shared" si="0"/>
        <v>112.03</v>
      </c>
      <c r="AI25" s="720"/>
      <c r="AJ25" s="720"/>
      <c r="AK25" s="720"/>
      <c r="AL25" s="720"/>
      <c r="AM25" s="717" t="str">
        <f t="shared" si="5"/>
        <v>Viseu</v>
      </c>
      <c r="AN25" s="722">
        <f t="shared" si="6"/>
        <v>242.51665</v>
      </c>
      <c r="AO25" s="722">
        <f t="shared" si="6"/>
        <v>254.27</v>
      </c>
    </row>
    <row r="26" spans="1:41" x14ac:dyDescent="0.2">
      <c r="A26" s="392"/>
      <c r="B26" s="455"/>
      <c r="C26" s="95" t="s">
        <v>77</v>
      </c>
      <c r="D26" s="400"/>
      <c r="E26" s="322">
        <v>3395</v>
      </c>
      <c r="F26" s="322">
        <v>3317</v>
      </c>
      <c r="G26" s="322">
        <v>3407</v>
      </c>
      <c r="H26" s="322">
        <v>3388</v>
      </c>
      <c r="I26" s="322">
        <v>3431</v>
      </c>
      <c r="J26" s="322">
        <v>3400</v>
      </c>
      <c r="K26" s="733">
        <v>242.51665</v>
      </c>
      <c r="L26" s="444"/>
      <c r="M26" s="492"/>
      <c r="N26" s="392"/>
      <c r="AD26" s="717" t="str">
        <f t="shared" si="1"/>
        <v>Açores</v>
      </c>
      <c r="AE26" s="721">
        <f t="shared" si="2"/>
        <v>274.14337590045801</v>
      </c>
      <c r="AF26" s="721">
        <f t="shared" si="3"/>
        <v>254.27</v>
      </c>
      <c r="AG26" s="721">
        <f t="shared" si="4"/>
        <v>81.599999999999994</v>
      </c>
      <c r="AH26" s="721">
        <f t="shared" si="0"/>
        <v>112.03</v>
      </c>
      <c r="AI26" s="720"/>
      <c r="AJ26" s="720"/>
      <c r="AK26" s="720"/>
      <c r="AL26" s="720"/>
      <c r="AM26" s="717" t="str">
        <f t="shared" si="5"/>
        <v>Açores</v>
      </c>
      <c r="AN26" s="722">
        <f t="shared" si="6"/>
        <v>274.14337590045801</v>
      </c>
      <c r="AO26" s="722">
        <f t="shared" si="6"/>
        <v>254.27</v>
      </c>
    </row>
    <row r="27" spans="1:41" x14ac:dyDescent="0.2">
      <c r="A27" s="392"/>
      <c r="B27" s="455"/>
      <c r="C27" s="95" t="s">
        <v>130</v>
      </c>
      <c r="D27" s="400"/>
      <c r="E27" s="322">
        <v>6375</v>
      </c>
      <c r="F27" s="322">
        <v>6221</v>
      </c>
      <c r="G27" s="322">
        <v>6157</v>
      </c>
      <c r="H27" s="322">
        <v>6102</v>
      </c>
      <c r="I27" s="322">
        <v>6169</v>
      </c>
      <c r="J27" s="322">
        <v>6112</v>
      </c>
      <c r="K27" s="733">
        <v>274.14337590045801</v>
      </c>
      <c r="L27" s="444"/>
      <c r="M27" s="492"/>
      <c r="N27" s="392"/>
      <c r="AD27" s="717" t="str">
        <f>+C28</f>
        <v>Madeira</v>
      </c>
      <c r="AE27" s="721">
        <f>+K28</f>
        <v>255.260378833434</v>
      </c>
      <c r="AF27" s="721">
        <f t="shared" si="3"/>
        <v>254.27</v>
      </c>
      <c r="AG27" s="721">
        <f>+K65</f>
        <v>107.36</v>
      </c>
      <c r="AH27" s="721">
        <f t="shared" si="0"/>
        <v>112.03</v>
      </c>
      <c r="AI27" s="720"/>
      <c r="AJ27" s="720"/>
      <c r="AK27" s="720"/>
      <c r="AL27" s="720"/>
      <c r="AM27" s="717" t="str">
        <f t="shared" si="5"/>
        <v>Madeira</v>
      </c>
      <c r="AN27" s="722">
        <f t="shared" si="6"/>
        <v>255.260378833434</v>
      </c>
      <c r="AO27" s="722">
        <f t="shared" si="6"/>
        <v>254.27</v>
      </c>
    </row>
    <row r="28" spans="1:41" x14ac:dyDescent="0.2">
      <c r="A28" s="392"/>
      <c r="B28" s="455"/>
      <c r="C28" s="95" t="s">
        <v>131</v>
      </c>
      <c r="D28" s="400"/>
      <c r="E28" s="322">
        <v>1828</v>
      </c>
      <c r="F28" s="322">
        <v>1823</v>
      </c>
      <c r="G28" s="322">
        <v>1822</v>
      </c>
      <c r="H28" s="322">
        <v>1708</v>
      </c>
      <c r="I28" s="322">
        <v>1717</v>
      </c>
      <c r="J28" s="322">
        <v>1668</v>
      </c>
      <c r="K28" s="733">
        <v>255.260378833434</v>
      </c>
      <c r="L28" s="444"/>
      <c r="M28" s="492"/>
      <c r="N28" s="392"/>
      <c r="AD28" s="665"/>
      <c r="AE28" s="707"/>
      <c r="AG28" s="707"/>
    </row>
    <row r="29" spans="1:41" ht="3.75" customHeight="1" x14ac:dyDescent="0.2">
      <c r="A29" s="392"/>
      <c r="B29" s="455"/>
      <c r="C29" s="95"/>
      <c r="D29" s="400"/>
      <c r="E29" s="322"/>
      <c r="F29" s="322"/>
      <c r="G29" s="322"/>
      <c r="H29" s="322"/>
      <c r="I29" s="322"/>
      <c r="J29" s="322"/>
      <c r="K29" s="323"/>
      <c r="L29" s="444"/>
      <c r="M29" s="492"/>
      <c r="N29" s="392"/>
      <c r="AD29" s="665"/>
      <c r="AE29" s="707"/>
      <c r="AG29" s="707"/>
    </row>
    <row r="30" spans="1:41" ht="15.75" customHeight="1" x14ac:dyDescent="0.2">
      <c r="A30" s="392"/>
      <c r="B30" s="455"/>
      <c r="C30" s="709"/>
      <c r="D30" s="749" t="s">
        <v>384</v>
      </c>
      <c r="E30" s="709"/>
      <c r="F30" s="709"/>
      <c r="G30" s="1683" t="s">
        <v>703</v>
      </c>
      <c r="H30" s="1683"/>
      <c r="I30" s="1683"/>
      <c r="J30" s="1683"/>
      <c r="K30" s="711"/>
      <c r="L30" s="711"/>
      <c r="M30" s="712"/>
      <c r="N30" s="392"/>
      <c r="AD30" s="665"/>
      <c r="AE30" s="707"/>
      <c r="AG30" s="707"/>
    </row>
    <row r="31" spans="1:41" x14ac:dyDescent="0.2">
      <c r="A31" s="392"/>
      <c r="B31" s="708"/>
      <c r="C31" s="709"/>
      <c r="D31" s="709"/>
      <c r="E31" s="709"/>
      <c r="F31" s="709"/>
      <c r="G31" s="709"/>
      <c r="H31" s="709"/>
      <c r="I31" s="710"/>
      <c r="J31" s="710"/>
      <c r="K31" s="711"/>
      <c r="L31" s="711"/>
      <c r="M31" s="712"/>
      <c r="N31" s="392"/>
    </row>
    <row r="32" spans="1:41" ht="12" customHeight="1" x14ac:dyDescent="0.2">
      <c r="A32" s="392"/>
      <c r="B32" s="455"/>
      <c r="C32" s="709"/>
      <c r="D32" s="709"/>
      <c r="E32" s="709"/>
      <c r="F32" s="709"/>
      <c r="G32" s="709"/>
      <c r="H32" s="709"/>
      <c r="I32" s="710"/>
      <c r="J32" s="710"/>
      <c r="K32" s="711"/>
      <c r="L32" s="711"/>
      <c r="M32" s="712"/>
      <c r="N32" s="392"/>
    </row>
    <row r="33" spans="1:41" ht="12" customHeight="1" x14ac:dyDescent="0.2">
      <c r="A33" s="392"/>
      <c r="B33" s="455"/>
      <c r="C33" s="709"/>
      <c r="D33" s="709"/>
      <c r="E33" s="709"/>
      <c r="F33" s="709"/>
      <c r="G33" s="709"/>
      <c r="H33" s="709"/>
      <c r="I33" s="710"/>
      <c r="J33" s="710"/>
      <c r="K33" s="711"/>
      <c r="L33" s="711"/>
      <c r="M33" s="712"/>
      <c r="N33" s="392"/>
    </row>
    <row r="34" spans="1:41" ht="12" customHeight="1" x14ac:dyDescent="0.2">
      <c r="A34" s="392"/>
      <c r="B34" s="455"/>
      <c r="C34" s="709"/>
      <c r="D34" s="709"/>
      <c r="E34" s="709"/>
      <c r="F34" s="709"/>
      <c r="G34" s="709"/>
      <c r="H34" s="709"/>
      <c r="I34" s="710"/>
      <c r="J34" s="710"/>
      <c r="K34" s="711"/>
      <c r="L34" s="711"/>
      <c r="M34" s="712"/>
      <c r="N34" s="392"/>
    </row>
    <row r="35" spans="1:41" ht="12" customHeight="1" x14ac:dyDescent="0.2">
      <c r="A35" s="392"/>
      <c r="B35" s="455"/>
      <c r="C35" s="709"/>
      <c r="D35" s="709"/>
      <c r="E35" s="709"/>
      <c r="F35" s="709"/>
      <c r="G35" s="709"/>
      <c r="H35" s="709"/>
      <c r="I35" s="710"/>
      <c r="J35" s="710"/>
      <c r="K35" s="711"/>
      <c r="L35" s="711"/>
      <c r="M35" s="712"/>
      <c r="N35" s="392"/>
    </row>
    <row r="36" spans="1:41" ht="27" customHeight="1" x14ac:dyDescent="0.2">
      <c r="A36" s="392"/>
      <c r="B36" s="455"/>
      <c r="C36" s="709"/>
      <c r="D36" s="709"/>
      <c r="E36" s="709"/>
      <c r="F36" s="709"/>
      <c r="G36" s="709"/>
      <c r="H36" s="709"/>
      <c r="I36" s="710"/>
      <c r="J36" s="710"/>
      <c r="K36" s="711"/>
      <c r="L36" s="711"/>
      <c r="M36" s="712"/>
      <c r="N36" s="392"/>
      <c r="AK36" s="419"/>
      <c r="AL36" s="419"/>
      <c r="AM36" s="419"/>
      <c r="AN36" s="419"/>
      <c r="AO36" s="419"/>
    </row>
    <row r="37" spans="1:41" ht="12" customHeight="1" x14ac:dyDescent="0.2">
      <c r="A37" s="392"/>
      <c r="B37" s="455"/>
      <c r="C37" s="709"/>
      <c r="D37" s="709"/>
      <c r="E37" s="709"/>
      <c r="F37" s="709"/>
      <c r="G37" s="709"/>
      <c r="H37" s="709"/>
      <c r="I37" s="710"/>
      <c r="J37" s="710"/>
      <c r="K37" s="711"/>
      <c r="L37" s="711"/>
      <c r="M37" s="712"/>
      <c r="N37" s="392"/>
      <c r="AK37" s="419"/>
      <c r="AL37" s="419"/>
      <c r="AM37" s="419"/>
      <c r="AN37" s="419"/>
      <c r="AO37" s="419"/>
    </row>
    <row r="38" spans="1:41" ht="12" customHeight="1" x14ac:dyDescent="0.2">
      <c r="A38" s="392"/>
      <c r="B38" s="455"/>
      <c r="C38" s="709"/>
      <c r="D38" s="709"/>
      <c r="E38" s="709"/>
      <c r="F38" s="709"/>
      <c r="G38" s="709"/>
      <c r="H38" s="709"/>
      <c r="I38" s="710"/>
      <c r="J38" s="710"/>
      <c r="K38" s="711"/>
      <c r="L38" s="711"/>
      <c r="M38" s="712"/>
      <c r="N38" s="392"/>
      <c r="AK38" s="419"/>
      <c r="AL38" s="419"/>
      <c r="AM38" s="419"/>
      <c r="AN38" s="419"/>
      <c r="AO38" s="419"/>
    </row>
    <row r="39" spans="1:41" ht="12" customHeight="1" x14ac:dyDescent="0.2">
      <c r="A39" s="392"/>
      <c r="B39" s="455"/>
      <c r="C39" s="713"/>
      <c r="D39" s="713"/>
      <c r="E39" s="713"/>
      <c r="F39" s="713"/>
      <c r="G39" s="713"/>
      <c r="H39" s="713"/>
      <c r="I39" s="713"/>
      <c r="J39" s="713"/>
      <c r="K39" s="714"/>
      <c r="L39" s="715"/>
      <c r="M39" s="716"/>
      <c r="N39" s="392"/>
      <c r="AK39" s="419"/>
      <c r="AL39" s="419"/>
      <c r="AM39" s="419"/>
      <c r="AN39" s="419"/>
      <c r="AO39" s="419"/>
    </row>
    <row r="40" spans="1:41" ht="3" customHeight="1" thickBot="1" x14ac:dyDescent="0.25">
      <c r="A40" s="392"/>
      <c r="B40" s="455"/>
      <c r="C40" s="444"/>
      <c r="D40" s="444"/>
      <c r="E40" s="444"/>
      <c r="F40" s="444"/>
      <c r="G40" s="444"/>
      <c r="H40" s="444"/>
      <c r="I40" s="444"/>
      <c r="J40" s="444"/>
      <c r="K40" s="666"/>
      <c r="L40" s="458"/>
      <c r="M40" s="512"/>
      <c r="N40" s="392"/>
      <c r="AK40" s="419"/>
      <c r="AL40" s="419"/>
      <c r="AM40" s="419"/>
      <c r="AN40" s="419"/>
      <c r="AO40" s="419"/>
    </row>
    <row r="41" spans="1:41" ht="13.5" customHeight="1" thickBot="1" x14ac:dyDescent="0.25">
      <c r="A41" s="392"/>
      <c r="B41" s="455"/>
      <c r="C41" s="1672" t="s">
        <v>310</v>
      </c>
      <c r="D41" s="1673"/>
      <c r="E41" s="1673"/>
      <c r="F41" s="1673"/>
      <c r="G41" s="1673"/>
      <c r="H41" s="1673"/>
      <c r="I41" s="1673"/>
      <c r="J41" s="1673"/>
      <c r="K41" s="1673"/>
      <c r="L41" s="1674"/>
      <c r="M41" s="512"/>
      <c r="N41" s="392"/>
      <c r="AK41" s="419"/>
      <c r="AL41" s="419"/>
      <c r="AM41" s="419"/>
      <c r="AN41" s="419"/>
      <c r="AO41" s="419"/>
    </row>
    <row r="42" spans="1:41" s="392" customFormat="1" ht="6.75" customHeight="1" x14ac:dyDescent="0.2">
      <c r="B42" s="455"/>
      <c r="C42" s="1556" t="s">
        <v>133</v>
      </c>
      <c r="D42" s="1556"/>
      <c r="E42" s="667"/>
      <c r="F42" s="667"/>
      <c r="G42" s="667"/>
      <c r="H42" s="667"/>
      <c r="I42" s="667"/>
      <c r="J42" s="667"/>
      <c r="K42" s="668"/>
      <c r="L42" s="668"/>
      <c r="M42" s="512"/>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419"/>
      <c r="AL42" s="419"/>
      <c r="AM42" s="419"/>
      <c r="AN42" s="419"/>
      <c r="AO42" s="419"/>
    </row>
    <row r="43" spans="1:41" ht="10.5" customHeight="1" x14ac:dyDescent="0.2">
      <c r="A43" s="392"/>
      <c r="B43" s="455"/>
      <c r="C43" s="1556"/>
      <c r="D43" s="1556"/>
      <c r="E43" s="1678">
        <v>2017</v>
      </c>
      <c r="F43" s="1679"/>
      <c r="G43" s="1679"/>
      <c r="H43" s="1679"/>
      <c r="I43" s="1679"/>
      <c r="J43" s="1679"/>
      <c r="K43" s="1681" t="str">
        <f xml:space="preserve"> CONCATENATE("valor médio de ",J7,H6)</f>
        <v>valor médio de jul.</v>
      </c>
      <c r="L43" s="410"/>
      <c r="M43" s="402"/>
      <c r="N43" s="392"/>
      <c r="AK43" s="419"/>
      <c r="AL43" s="419"/>
      <c r="AM43" s="419"/>
      <c r="AN43" s="419"/>
      <c r="AO43" s="419"/>
    </row>
    <row r="44" spans="1:41" ht="15" customHeight="1" x14ac:dyDescent="0.2">
      <c r="A44" s="392"/>
      <c r="B44" s="455"/>
      <c r="C44" s="407"/>
      <c r="D44" s="407"/>
      <c r="E44" s="728" t="str">
        <f t="shared" ref="E44:J44" si="7">+E7</f>
        <v>fev.</v>
      </c>
      <c r="F44" s="728" t="str">
        <f t="shared" si="7"/>
        <v>mar.</v>
      </c>
      <c r="G44" s="728" t="str">
        <f t="shared" si="7"/>
        <v>abr.</v>
      </c>
      <c r="H44" s="728" t="str">
        <f t="shared" si="7"/>
        <v>mai.</v>
      </c>
      <c r="I44" s="728" t="str">
        <f t="shared" si="7"/>
        <v>jun.</v>
      </c>
      <c r="J44" s="728" t="str">
        <f t="shared" si="7"/>
        <v>jul.</v>
      </c>
      <c r="K44" s="1682" t="e">
        <f xml:space="preserve"> CONCATENATE("valor médio de ",#REF!,#REF!)</f>
        <v>#REF!</v>
      </c>
      <c r="L44" s="410"/>
      <c r="M44" s="512"/>
      <c r="N44" s="392"/>
      <c r="AK44" s="419"/>
      <c r="AL44" s="419"/>
      <c r="AM44" s="419"/>
      <c r="AN44" s="419"/>
      <c r="AO44" s="419"/>
    </row>
    <row r="45" spans="1:41" s="415" customFormat="1" ht="13.5" customHeight="1" x14ac:dyDescent="0.2">
      <c r="A45" s="412"/>
      <c r="B45" s="669"/>
      <c r="C45" s="657" t="s">
        <v>68</v>
      </c>
      <c r="D45" s="479"/>
      <c r="E45" s="370">
        <v>213513</v>
      </c>
      <c r="F45" s="370">
        <v>211996</v>
      </c>
      <c r="G45" s="370">
        <v>213169</v>
      </c>
      <c r="H45" s="370">
        <v>208417</v>
      </c>
      <c r="I45" s="370">
        <v>210511</v>
      </c>
      <c r="J45" s="370">
        <v>209581</v>
      </c>
      <c r="K45" s="750">
        <v>112.03</v>
      </c>
      <c r="L45" s="325"/>
      <c r="M45" s="670"/>
      <c r="N45" s="412"/>
      <c r="O45" s="766"/>
      <c r="P45" s="765"/>
      <c r="Q45" s="766"/>
      <c r="R45" s="766"/>
      <c r="S45" s="397"/>
      <c r="T45" s="397"/>
      <c r="U45" s="397"/>
      <c r="V45" s="397"/>
      <c r="W45" s="397"/>
      <c r="X45" s="397"/>
      <c r="Y45" s="397"/>
      <c r="Z45" s="397"/>
      <c r="AA45" s="397"/>
      <c r="AB45" s="397"/>
      <c r="AC45" s="397"/>
      <c r="AD45" s="397"/>
      <c r="AE45" s="397"/>
      <c r="AF45" s="397"/>
      <c r="AG45" s="397"/>
      <c r="AH45" s="397"/>
      <c r="AI45" s="397"/>
      <c r="AJ45" s="397"/>
      <c r="AK45" s="419"/>
      <c r="AL45" s="419"/>
      <c r="AM45" s="419"/>
      <c r="AN45" s="729"/>
      <c r="AO45" s="729"/>
    </row>
    <row r="46" spans="1:41" ht="15" customHeight="1" x14ac:dyDescent="0.2">
      <c r="A46" s="392"/>
      <c r="B46" s="455"/>
      <c r="C46" s="95" t="s">
        <v>62</v>
      </c>
      <c r="D46" s="400"/>
      <c r="E46" s="322">
        <v>10692</v>
      </c>
      <c r="F46" s="322">
        <v>10375</v>
      </c>
      <c r="G46" s="322">
        <v>10500</v>
      </c>
      <c r="H46" s="322">
        <v>10253</v>
      </c>
      <c r="I46" s="322">
        <v>10227</v>
      </c>
      <c r="J46" s="322">
        <v>10122</v>
      </c>
      <c r="K46" s="734">
        <v>120.98</v>
      </c>
      <c r="L46" s="325"/>
      <c r="M46" s="512"/>
      <c r="N46" s="392"/>
      <c r="AK46" s="419"/>
      <c r="AL46" s="419"/>
      <c r="AM46" s="419"/>
      <c r="AN46" s="419"/>
      <c r="AO46" s="419"/>
    </row>
    <row r="47" spans="1:41" ht="11.65" customHeight="1" x14ac:dyDescent="0.2">
      <c r="A47" s="392"/>
      <c r="B47" s="455"/>
      <c r="C47" s="95" t="s">
        <v>55</v>
      </c>
      <c r="D47" s="400"/>
      <c r="E47" s="322">
        <v>4761</v>
      </c>
      <c r="F47" s="322">
        <v>4728</v>
      </c>
      <c r="G47" s="322">
        <v>4677</v>
      </c>
      <c r="H47" s="322">
        <v>4548</v>
      </c>
      <c r="I47" s="322">
        <v>4490</v>
      </c>
      <c r="J47" s="322">
        <v>4507</v>
      </c>
      <c r="K47" s="734">
        <v>111.37</v>
      </c>
      <c r="L47" s="325"/>
      <c r="M47" s="512"/>
      <c r="N47" s="392"/>
      <c r="AK47" s="419"/>
      <c r="AL47" s="419"/>
      <c r="AM47" s="419"/>
      <c r="AN47" s="419"/>
      <c r="AO47" s="419"/>
    </row>
    <row r="48" spans="1:41" ht="11.65" customHeight="1" x14ac:dyDescent="0.2">
      <c r="A48" s="392"/>
      <c r="B48" s="455"/>
      <c r="C48" s="95" t="s">
        <v>64</v>
      </c>
      <c r="D48" s="400"/>
      <c r="E48" s="322">
        <v>6145</v>
      </c>
      <c r="F48" s="322">
        <v>6190</v>
      </c>
      <c r="G48" s="322">
        <v>6032</v>
      </c>
      <c r="H48" s="322">
        <v>5906</v>
      </c>
      <c r="I48" s="322">
        <v>5975</v>
      </c>
      <c r="J48" s="322">
        <v>5870</v>
      </c>
      <c r="K48" s="734">
        <v>116.88</v>
      </c>
      <c r="L48" s="325"/>
      <c r="M48" s="512"/>
      <c r="N48" s="392"/>
      <c r="AK48" s="419"/>
      <c r="AL48" s="419"/>
      <c r="AM48" s="419"/>
      <c r="AN48" s="419"/>
      <c r="AO48" s="419"/>
    </row>
    <row r="49" spans="1:41" ht="11.65" customHeight="1" x14ac:dyDescent="0.2">
      <c r="A49" s="392"/>
      <c r="B49" s="455"/>
      <c r="C49" s="95" t="s">
        <v>66</v>
      </c>
      <c r="D49" s="400"/>
      <c r="E49" s="322">
        <v>2061</v>
      </c>
      <c r="F49" s="322">
        <v>2067</v>
      </c>
      <c r="G49" s="322">
        <v>2074</v>
      </c>
      <c r="H49" s="322">
        <v>2048</v>
      </c>
      <c r="I49" s="322">
        <v>2052</v>
      </c>
      <c r="J49" s="322">
        <v>2046</v>
      </c>
      <c r="K49" s="734">
        <v>118</v>
      </c>
      <c r="L49" s="671"/>
      <c r="M49" s="392"/>
      <c r="N49" s="392"/>
      <c r="AK49" s="419"/>
      <c r="AL49" s="419"/>
      <c r="AM49" s="419"/>
      <c r="AN49" s="419"/>
      <c r="AO49" s="419"/>
    </row>
    <row r="50" spans="1:41" ht="11.65" customHeight="1" x14ac:dyDescent="0.2">
      <c r="A50" s="392"/>
      <c r="B50" s="455"/>
      <c r="C50" s="95" t="s">
        <v>75</v>
      </c>
      <c r="D50" s="400"/>
      <c r="E50" s="322">
        <v>3433</v>
      </c>
      <c r="F50" s="322">
        <v>3491</v>
      </c>
      <c r="G50" s="322">
        <v>3518</v>
      </c>
      <c r="H50" s="322">
        <v>3437</v>
      </c>
      <c r="I50" s="322">
        <v>3377</v>
      </c>
      <c r="J50" s="322">
        <v>3388</v>
      </c>
      <c r="K50" s="734">
        <v>113.26</v>
      </c>
      <c r="L50" s="671"/>
      <c r="M50" s="392"/>
      <c r="N50" s="392"/>
      <c r="AK50" s="419"/>
      <c r="AL50" s="419"/>
      <c r="AM50" s="419"/>
      <c r="AN50" s="419"/>
      <c r="AO50" s="419"/>
    </row>
    <row r="51" spans="1:41" ht="11.65" customHeight="1" x14ac:dyDescent="0.2">
      <c r="A51" s="392"/>
      <c r="B51" s="455"/>
      <c r="C51" s="95" t="s">
        <v>61</v>
      </c>
      <c r="D51" s="400"/>
      <c r="E51" s="322">
        <v>6454</v>
      </c>
      <c r="F51" s="322">
        <v>6430</v>
      </c>
      <c r="G51" s="322">
        <v>6466</v>
      </c>
      <c r="H51" s="322">
        <v>6376</v>
      </c>
      <c r="I51" s="322">
        <v>6324</v>
      </c>
      <c r="J51" s="322">
        <v>6295</v>
      </c>
      <c r="K51" s="734">
        <v>122.18</v>
      </c>
      <c r="L51" s="671"/>
      <c r="M51" s="392"/>
      <c r="N51" s="392"/>
      <c r="AK51" s="419"/>
      <c r="AL51" s="419"/>
      <c r="AM51" s="419"/>
      <c r="AN51" s="419"/>
      <c r="AO51" s="419"/>
    </row>
    <row r="52" spans="1:41" ht="11.65" customHeight="1" x14ac:dyDescent="0.2">
      <c r="A52" s="392"/>
      <c r="B52" s="455"/>
      <c r="C52" s="95" t="s">
        <v>56</v>
      </c>
      <c r="D52" s="400"/>
      <c r="E52" s="322">
        <v>3709</v>
      </c>
      <c r="F52" s="322">
        <v>3710</v>
      </c>
      <c r="G52" s="322">
        <v>3732</v>
      </c>
      <c r="H52" s="322">
        <v>3731</v>
      </c>
      <c r="I52" s="322">
        <v>3642</v>
      </c>
      <c r="J52" s="322">
        <v>3642</v>
      </c>
      <c r="K52" s="734">
        <v>107.15</v>
      </c>
      <c r="L52" s="671"/>
      <c r="M52" s="392"/>
      <c r="N52" s="392"/>
    </row>
    <row r="53" spans="1:41" ht="11.65" customHeight="1" x14ac:dyDescent="0.2">
      <c r="A53" s="392"/>
      <c r="B53" s="455"/>
      <c r="C53" s="95" t="s">
        <v>74</v>
      </c>
      <c r="D53" s="400"/>
      <c r="E53" s="322">
        <v>6054</v>
      </c>
      <c r="F53" s="322">
        <v>6004</v>
      </c>
      <c r="G53" s="322">
        <v>5948</v>
      </c>
      <c r="H53" s="322">
        <v>5865</v>
      </c>
      <c r="I53" s="322">
        <v>5815</v>
      </c>
      <c r="J53" s="322">
        <v>5614</v>
      </c>
      <c r="K53" s="734">
        <v>117.02</v>
      </c>
      <c r="L53" s="671"/>
      <c r="M53" s="392"/>
      <c r="N53" s="392"/>
    </row>
    <row r="54" spans="1:41" ht="11.65" customHeight="1" x14ac:dyDescent="0.2">
      <c r="A54" s="392"/>
      <c r="B54" s="455"/>
      <c r="C54" s="95" t="s">
        <v>76</v>
      </c>
      <c r="D54" s="400"/>
      <c r="E54" s="322">
        <v>2945</v>
      </c>
      <c r="F54" s="322">
        <v>2992</v>
      </c>
      <c r="G54" s="322">
        <v>2985</v>
      </c>
      <c r="H54" s="322">
        <v>2843</v>
      </c>
      <c r="I54" s="322">
        <v>2953</v>
      </c>
      <c r="J54" s="322">
        <v>2949</v>
      </c>
      <c r="K54" s="734">
        <v>109.16</v>
      </c>
      <c r="L54" s="671"/>
      <c r="M54" s="392"/>
      <c r="N54" s="392"/>
    </row>
    <row r="55" spans="1:41" ht="11.65" customHeight="1" x14ac:dyDescent="0.2">
      <c r="A55" s="392"/>
      <c r="B55" s="455"/>
      <c r="C55" s="95" t="s">
        <v>60</v>
      </c>
      <c r="D55" s="400"/>
      <c r="E55" s="322">
        <v>4084</v>
      </c>
      <c r="F55" s="322">
        <v>4034</v>
      </c>
      <c r="G55" s="322">
        <v>4189</v>
      </c>
      <c r="H55" s="322">
        <v>4119</v>
      </c>
      <c r="I55" s="322">
        <v>4157</v>
      </c>
      <c r="J55" s="322">
        <v>4081</v>
      </c>
      <c r="K55" s="734">
        <v>116.95</v>
      </c>
      <c r="L55" s="671"/>
      <c r="M55" s="392"/>
      <c r="N55" s="392"/>
    </row>
    <row r="56" spans="1:41" ht="11.65" customHeight="1" x14ac:dyDescent="0.2">
      <c r="A56" s="392"/>
      <c r="B56" s="455"/>
      <c r="C56" s="95" t="s">
        <v>59</v>
      </c>
      <c r="D56" s="400"/>
      <c r="E56" s="322">
        <v>35679</v>
      </c>
      <c r="F56" s="322">
        <v>35182</v>
      </c>
      <c r="G56" s="322">
        <v>35813</v>
      </c>
      <c r="H56" s="322">
        <v>35373</v>
      </c>
      <c r="I56" s="322">
        <v>36179</v>
      </c>
      <c r="J56" s="322">
        <v>35980</v>
      </c>
      <c r="K56" s="734">
        <v>115.14</v>
      </c>
      <c r="L56" s="671"/>
      <c r="M56" s="392"/>
      <c r="N56" s="392"/>
    </row>
    <row r="57" spans="1:41" ht="11.65" customHeight="1" x14ac:dyDescent="0.2">
      <c r="A57" s="392"/>
      <c r="B57" s="455"/>
      <c r="C57" s="95" t="s">
        <v>57</v>
      </c>
      <c r="D57" s="400"/>
      <c r="E57" s="322">
        <v>3319</v>
      </c>
      <c r="F57" s="322">
        <v>3281</v>
      </c>
      <c r="G57" s="322">
        <v>3268</v>
      </c>
      <c r="H57" s="322">
        <v>3128</v>
      </c>
      <c r="I57" s="322">
        <v>3188</v>
      </c>
      <c r="J57" s="322">
        <v>3183</v>
      </c>
      <c r="K57" s="734">
        <v>112.54</v>
      </c>
      <c r="L57" s="671"/>
      <c r="M57" s="392"/>
      <c r="N57" s="392"/>
    </row>
    <row r="58" spans="1:41" ht="11.65" customHeight="1" x14ac:dyDescent="0.2">
      <c r="A58" s="392"/>
      <c r="B58" s="455"/>
      <c r="C58" s="95" t="s">
        <v>63</v>
      </c>
      <c r="D58" s="400"/>
      <c r="E58" s="322">
        <v>61670</v>
      </c>
      <c r="F58" s="322">
        <v>61887</v>
      </c>
      <c r="G58" s="322">
        <v>62208</v>
      </c>
      <c r="H58" s="322">
        <v>60610</v>
      </c>
      <c r="I58" s="322">
        <v>61411</v>
      </c>
      <c r="J58" s="322">
        <v>61303</v>
      </c>
      <c r="K58" s="734">
        <v>113.31</v>
      </c>
      <c r="L58" s="671"/>
      <c r="M58" s="392"/>
      <c r="N58" s="392"/>
    </row>
    <row r="59" spans="1:41" ht="11.65" customHeight="1" x14ac:dyDescent="0.2">
      <c r="A59" s="392"/>
      <c r="B59" s="455"/>
      <c r="C59" s="95" t="s">
        <v>79</v>
      </c>
      <c r="D59" s="400"/>
      <c r="E59" s="322">
        <v>5795</v>
      </c>
      <c r="F59" s="322">
        <v>5764</v>
      </c>
      <c r="G59" s="322">
        <v>5755</v>
      </c>
      <c r="H59" s="322">
        <v>5597</v>
      </c>
      <c r="I59" s="322">
        <v>5535</v>
      </c>
      <c r="J59" s="322">
        <v>5461</v>
      </c>
      <c r="K59" s="734">
        <v>114.52</v>
      </c>
      <c r="L59" s="671"/>
      <c r="M59" s="392"/>
      <c r="N59" s="392"/>
    </row>
    <row r="60" spans="1:41" ht="11.65" customHeight="1" x14ac:dyDescent="0.2">
      <c r="A60" s="392"/>
      <c r="B60" s="455"/>
      <c r="C60" s="95" t="s">
        <v>58</v>
      </c>
      <c r="D60" s="400"/>
      <c r="E60" s="322">
        <v>18493</v>
      </c>
      <c r="F60" s="322">
        <v>18384</v>
      </c>
      <c r="G60" s="322">
        <v>18483</v>
      </c>
      <c r="H60" s="322">
        <v>17988</v>
      </c>
      <c r="I60" s="322">
        <v>18421</v>
      </c>
      <c r="J60" s="322">
        <v>18478</v>
      </c>
      <c r="K60" s="734">
        <v>120.11</v>
      </c>
      <c r="L60" s="671"/>
      <c r="M60" s="392"/>
      <c r="N60" s="392"/>
    </row>
    <row r="61" spans="1:41" ht="11.65" customHeight="1" x14ac:dyDescent="0.2">
      <c r="A61" s="392"/>
      <c r="B61" s="455"/>
      <c r="C61" s="95" t="s">
        <v>65</v>
      </c>
      <c r="D61" s="400"/>
      <c r="E61" s="322">
        <v>2345</v>
      </c>
      <c r="F61" s="322">
        <v>2322</v>
      </c>
      <c r="G61" s="322">
        <v>2296</v>
      </c>
      <c r="H61" s="322">
        <v>2214</v>
      </c>
      <c r="I61" s="322">
        <v>2248</v>
      </c>
      <c r="J61" s="322">
        <v>2251</v>
      </c>
      <c r="K61" s="734">
        <v>118.74</v>
      </c>
      <c r="L61" s="671"/>
      <c r="M61" s="392"/>
      <c r="N61" s="392"/>
    </row>
    <row r="62" spans="1:41" ht="11.65" customHeight="1" x14ac:dyDescent="0.2">
      <c r="A62" s="392"/>
      <c r="B62" s="455"/>
      <c r="C62" s="95" t="s">
        <v>67</v>
      </c>
      <c r="D62" s="400"/>
      <c r="E62" s="322">
        <v>5550</v>
      </c>
      <c r="F62" s="322">
        <v>5578</v>
      </c>
      <c r="G62" s="322">
        <v>5603</v>
      </c>
      <c r="H62" s="322">
        <v>5428</v>
      </c>
      <c r="I62" s="322">
        <v>5379</v>
      </c>
      <c r="J62" s="322">
        <v>5413</v>
      </c>
      <c r="K62" s="734">
        <v>119.07</v>
      </c>
      <c r="L62" s="671"/>
      <c r="M62" s="392"/>
      <c r="N62" s="392"/>
      <c r="P62" s="1230"/>
    </row>
    <row r="63" spans="1:41" ht="11.65" customHeight="1" x14ac:dyDescent="0.2">
      <c r="A63" s="392"/>
      <c r="B63" s="455"/>
      <c r="C63" s="95" t="s">
        <v>77</v>
      </c>
      <c r="D63" s="400"/>
      <c r="E63" s="322">
        <v>7333</v>
      </c>
      <c r="F63" s="322">
        <v>7100</v>
      </c>
      <c r="G63" s="322">
        <v>7298</v>
      </c>
      <c r="H63" s="322">
        <v>7239</v>
      </c>
      <c r="I63" s="322">
        <v>7293</v>
      </c>
      <c r="J63" s="322">
        <v>7232</v>
      </c>
      <c r="K63" s="734">
        <v>113.2</v>
      </c>
      <c r="L63" s="671"/>
      <c r="M63" s="392"/>
      <c r="N63" s="392"/>
    </row>
    <row r="64" spans="1:41" ht="11.25" customHeight="1" x14ac:dyDescent="0.2">
      <c r="A64" s="392"/>
      <c r="B64" s="455"/>
      <c r="C64" s="95" t="s">
        <v>130</v>
      </c>
      <c r="D64" s="400"/>
      <c r="E64" s="322">
        <v>18687</v>
      </c>
      <c r="F64" s="322">
        <v>18184</v>
      </c>
      <c r="G64" s="322">
        <v>18051</v>
      </c>
      <c r="H64" s="322">
        <v>17735</v>
      </c>
      <c r="I64" s="322">
        <v>17872</v>
      </c>
      <c r="J64" s="322">
        <v>17875</v>
      </c>
      <c r="K64" s="734">
        <v>81.599999999999994</v>
      </c>
      <c r="L64" s="671"/>
      <c r="M64" s="392"/>
      <c r="N64" s="392"/>
    </row>
    <row r="65" spans="1:15" ht="11.65" customHeight="1" x14ac:dyDescent="0.2">
      <c r="A65" s="392"/>
      <c r="B65" s="455"/>
      <c r="C65" s="95" t="s">
        <v>131</v>
      </c>
      <c r="D65" s="400"/>
      <c r="E65" s="322">
        <v>4305</v>
      </c>
      <c r="F65" s="322">
        <v>4294</v>
      </c>
      <c r="G65" s="322">
        <v>4273</v>
      </c>
      <c r="H65" s="322">
        <v>3979</v>
      </c>
      <c r="I65" s="322">
        <v>3973</v>
      </c>
      <c r="J65" s="322">
        <v>3891</v>
      </c>
      <c r="K65" s="734">
        <v>107.36</v>
      </c>
      <c r="L65" s="671"/>
      <c r="M65" s="392"/>
      <c r="N65" s="392"/>
    </row>
    <row r="66" spans="1:15" s="674" customFormat="1" ht="9" x14ac:dyDescent="0.15">
      <c r="A66" s="672"/>
      <c r="B66" s="673"/>
      <c r="C66" s="1684" t="str">
        <f>CONCATENATE("notas: dados sujeitos a atualizações", ".")</f>
        <v>notas: dados sujeitos a atualizações.</v>
      </c>
      <c r="D66" s="1684"/>
      <c r="E66" s="1684"/>
      <c r="F66" s="1684"/>
      <c r="G66" s="1684"/>
      <c r="H66" s="1684"/>
      <c r="I66" s="1684"/>
      <c r="J66" s="1684"/>
      <c r="K66" s="1684"/>
      <c r="L66" s="1684"/>
      <c r="M66" s="1107"/>
      <c r="N66" s="1107"/>
      <c r="O66" s="1107"/>
    </row>
    <row r="67" spans="1:15" ht="9" customHeight="1" x14ac:dyDescent="0.2">
      <c r="A67" s="392"/>
      <c r="B67" s="676"/>
      <c r="C67" s="677" t="s">
        <v>241</v>
      </c>
      <c r="D67" s="400"/>
      <c r="E67" s="675"/>
      <c r="F67" s="675"/>
      <c r="G67" s="675"/>
      <c r="H67" s="675"/>
      <c r="I67" s="678"/>
      <c r="J67" s="562"/>
      <c r="K67" s="562"/>
      <c r="L67" s="562"/>
      <c r="M67" s="512"/>
      <c r="N67" s="392"/>
    </row>
    <row r="68" spans="1:15" ht="13.5" customHeight="1" x14ac:dyDescent="0.2">
      <c r="A68" s="392"/>
      <c r="B68" s="673"/>
      <c r="C68" s="460" t="s">
        <v>432</v>
      </c>
      <c r="D68" s="400"/>
      <c r="E68" s="675"/>
      <c r="F68" s="675"/>
      <c r="G68" s="675"/>
      <c r="H68" s="675"/>
      <c r="I68" s="435" t="s">
        <v>134</v>
      </c>
      <c r="J68" s="562"/>
      <c r="K68" s="562"/>
      <c r="L68" s="562"/>
      <c r="M68" s="512"/>
      <c r="N68" s="392"/>
    </row>
    <row r="69" spans="1:15" ht="13.5" customHeight="1" x14ac:dyDescent="0.2">
      <c r="A69" s="392"/>
      <c r="B69" s="679">
        <v>18</v>
      </c>
      <c r="C69" s="1680">
        <v>42948</v>
      </c>
      <c r="D69" s="1680"/>
      <c r="E69" s="1680"/>
      <c r="F69" s="1680"/>
      <c r="G69" s="402"/>
      <c r="H69" s="402"/>
      <c r="I69" s="402"/>
      <c r="J69" s="402"/>
      <c r="K69" s="402"/>
      <c r="L69" s="402"/>
      <c r="M69" s="402"/>
      <c r="N69" s="402"/>
    </row>
  </sheetData>
  <mergeCells count="13">
    <mergeCell ref="C69:F69"/>
    <mergeCell ref="C41:L41"/>
    <mergeCell ref="C42:D43"/>
    <mergeCell ref="K43:K44"/>
    <mergeCell ref="G30:J30"/>
    <mergeCell ref="E43:J43"/>
    <mergeCell ref="C66:L66"/>
    <mergeCell ref="L1:M1"/>
    <mergeCell ref="B2:D2"/>
    <mergeCell ref="C4:L4"/>
    <mergeCell ref="C5:D6"/>
    <mergeCell ref="K6:K7"/>
    <mergeCell ref="E6:J6"/>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397" customWidth="1"/>
    <col min="2" max="2" width="2.5703125" style="397" customWidth="1"/>
    <col min="3" max="3" width="1.140625" style="397" customWidth="1"/>
    <col min="4" max="4" width="25.85546875" style="397" customWidth="1"/>
    <col min="5" max="10" width="7.5703125" style="408" customWidth="1"/>
    <col min="11" max="11" width="7.5703125" style="437" customWidth="1"/>
    <col min="12" max="12" width="7.5703125" style="408" customWidth="1"/>
    <col min="13" max="13" width="7.5703125" style="437" customWidth="1"/>
    <col min="14" max="14" width="2.5703125" style="397" customWidth="1"/>
    <col min="15" max="15" width="1" style="397" customWidth="1"/>
    <col min="16" max="16384" width="9.140625" style="397"/>
  </cols>
  <sheetData>
    <row r="1" spans="1:15" ht="13.5" customHeight="1" x14ac:dyDescent="0.2">
      <c r="A1" s="392"/>
      <c r="B1" s="1686" t="s">
        <v>334</v>
      </c>
      <c r="C1" s="1686"/>
      <c r="D1" s="1686"/>
      <c r="E1" s="394"/>
      <c r="F1" s="394"/>
      <c r="G1" s="394"/>
      <c r="H1" s="394"/>
      <c r="I1" s="394"/>
      <c r="J1" s="395"/>
      <c r="K1" s="681"/>
      <c r="L1" s="681"/>
      <c r="M1" s="681"/>
      <c r="N1" s="396"/>
      <c r="O1" s="392"/>
    </row>
    <row r="2" spans="1:15" ht="6" customHeight="1" x14ac:dyDescent="0.2">
      <c r="A2" s="392"/>
      <c r="B2" s="1687"/>
      <c r="C2" s="1687"/>
      <c r="D2" s="1687"/>
      <c r="E2" s="398"/>
      <c r="F2" s="399"/>
      <c r="G2" s="399"/>
      <c r="H2" s="399"/>
      <c r="I2" s="399"/>
      <c r="J2" s="399"/>
      <c r="K2" s="400"/>
      <c r="L2" s="399"/>
      <c r="M2" s="400"/>
      <c r="N2" s="401"/>
      <c r="O2" s="392"/>
    </row>
    <row r="3" spans="1:15" ht="13.5" customHeight="1" thickBot="1" x14ac:dyDescent="0.25">
      <c r="A3" s="392"/>
      <c r="B3" s="402"/>
      <c r="C3" s="402"/>
      <c r="D3" s="402"/>
      <c r="E3" s="399"/>
      <c r="F3" s="399"/>
      <c r="G3" s="399"/>
      <c r="H3" s="399"/>
      <c r="I3" s="399" t="s">
        <v>34</v>
      </c>
      <c r="J3" s="399"/>
      <c r="K3" s="557"/>
      <c r="L3" s="399"/>
      <c r="M3" s="1066" t="s">
        <v>73</v>
      </c>
      <c r="N3" s="403"/>
      <c r="O3" s="392"/>
    </row>
    <row r="4" spans="1:15" s="406" customFormat="1" ht="13.5" customHeight="1" thickBot="1" x14ac:dyDescent="0.25">
      <c r="A4" s="404"/>
      <c r="B4" s="405"/>
      <c r="C4" s="1688" t="s">
        <v>0</v>
      </c>
      <c r="D4" s="1689"/>
      <c r="E4" s="1689"/>
      <c r="F4" s="1689"/>
      <c r="G4" s="1689"/>
      <c r="H4" s="1689"/>
      <c r="I4" s="1689"/>
      <c r="J4" s="1689"/>
      <c r="K4" s="1689"/>
      <c r="L4" s="1689"/>
      <c r="M4" s="1690"/>
      <c r="N4" s="403"/>
      <c r="O4" s="392"/>
    </row>
    <row r="5" spans="1:15" ht="4.5" customHeight="1" x14ac:dyDescent="0.2">
      <c r="A5" s="392"/>
      <c r="B5" s="402"/>
      <c r="C5" s="1556" t="s">
        <v>78</v>
      </c>
      <c r="D5" s="1556"/>
      <c r="F5" s="849"/>
      <c r="G5" s="849"/>
      <c r="H5" s="849"/>
      <c r="I5" s="409"/>
      <c r="J5" s="409"/>
      <c r="K5" s="409"/>
      <c r="L5" s="409"/>
      <c r="M5" s="409"/>
      <c r="N5" s="403"/>
      <c r="O5" s="392"/>
    </row>
    <row r="6" spans="1:15" ht="12" customHeight="1" x14ac:dyDescent="0.2">
      <c r="A6" s="392"/>
      <c r="B6" s="402"/>
      <c r="C6" s="1556"/>
      <c r="D6" s="1556"/>
      <c r="E6" s="1560">
        <v>2016</v>
      </c>
      <c r="F6" s="1560"/>
      <c r="G6" s="1559">
        <v>2017</v>
      </c>
      <c r="H6" s="1560"/>
      <c r="I6" s="1560"/>
      <c r="J6" s="1560"/>
      <c r="K6" s="1560"/>
      <c r="L6" s="1560"/>
      <c r="M6" s="1560"/>
      <c r="N6" s="403"/>
      <c r="O6" s="392"/>
    </row>
    <row r="7" spans="1:15" s="406" customFormat="1" ht="12.75" customHeight="1" x14ac:dyDescent="0.2">
      <c r="A7" s="404"/>
      <c r="B7" s="405"/>
      <c r="C7" s="411"/>
      <c r="D7" s="411"/>
      <c r="E7" s="820" t="s">
        <v>95</v>
      </c>
      <c r="F7" s="820" t="s">
        <v>94</v>
      </c>
      <c r="G7" s="735" t="s">
        <v>93</v>
      </c>
      <c r="H7" s="821" t="s">
        <v>104</v>
      </c>
      <c r="I7" s="820" t="s">
        <v>103</v>
      </c>
      <c r="J7" s="821" t="s">
        <v>102</v>
      </c>
      <c r="K7" s="821" t="s">
        <v>101</v>
      </c>
      <c r="L7" s="821" t="s">
        <v>100</v>
      </c>
      <c r="M7" s="821" t="s">
        <v>99</v>
      </c>
      <c r="N7" s="403"/>
      <c r="O7" s="392"/>
    </row>
    <row r="8" spans="1:15" s="415" customFormat="1" ht="12.75" customHeight="1" x14ac:dyDescent="0.2">
      <c r="A8" s="412"/>
      <c r="B8" s="413"/>
      <c r="C8" s="1691" t="s">
        <v>497</v>
      </c>
      <c r="D8" s="1691"/>
      <c r="E8" s="414"/>
      <c r="F8" s="414"/>
      <c r="G8" s="414"/>
      <c r="H8" s="414"/>
      <c r="I8" s="414"/>
      <c r="J8" s="414"/>
      <c r="K8" s="414"/>
      <c r="L8" s="414"/>
      <c r="M8" s="414"/>
      <c r="N8" s="403"/>
      <c r="O8" s="392"/>
    </row>
    <row r="9" spans="1:15" ht="11.25" customHeight="1" x14ac:dyDescent="0.2">
      <c r="A9" s="392"/>
      <c r="B9" s="1057"/>
      <c r="C9" s="1052" t="s">
        <v>135</v>
      </c>
      <c r="D9" s="1058"/>
      <c r="E9" s="1059">
        <v>240268</v>
      </c>
      <c r="F9" s="1059">
        <v>239957</v>
      </c>
      <c r="G9" s="1059">
        <v>239168</v>
      </c>
      <c r="H9" s="1059">
        <v>238070</v>
      </c>
      <c r="I9" s="1059">
        <v>237358</v>
      </c>
      <c r="J9" s="1059">
        <v>236304</v>
      </c>
      <c r="K9" s="1059">
        <v>235227</v>
      </c>
      <c r="L9" s="1059">
        <v>234456</v>
      </c>
      <c r="M9" s="1059">
        <v>233731</v>
      </c>
      <c r="N9" s="403"/>
      <c r="O9" s="392"/>
    </row>
    <row r="10" spans="1:15" ht="11.25" customHeight="1" x14ac:dyDescent="0.2">
      <c r="A10" s="392"/>
      <c r="B10" s="1057"/>
      <c r="C10" s="1052"/>
      <c r="D10" s="1060" t="s">
        <v>72</v>
      </c>
      <c r="E10" s="1061">
        <v>126502</v>
      </c>
      <c r="F10" s="1061">
        <v>126364</v>
      </c>
      <c r="G10" s="1061">
        <v>126026</v>
      </c>
      <c r="H10" s="1061">
        <v>125485</v>
      </c>
      <c r="I10" s="1061">
        <v>125185</v>
      </c>
      <c r="J10" s="1061">
        <v>124700</v>
      </c>
      <c r="K10" s="1061">
        <v>124205</v>
      </c>
      <c r="L10" s="1061">
        <v>123862</v>
      </c>
      <c r="M10" s="1061">
        <v>123586</v>
      </c>
      <c r="N10" s="403"/>
      <c r="O10" s="392"/>
    </row>
    <row r="11" spans="1:15" ht="11.25" customHeight="1" x14ac:dyDescent="0.2">
      <c r="A11" s="392"/>
      <c r="B11" s="1057"/>
      <c r="C11" s="1052"/>
      <c r="D11" s="1060" t="s">
        <v>71</v>
      </c>
      <c r="E11" s="1061">
        <v>113766</v>
      </c>
      <c r="F11" s="1061">
        <v>113593</v>
      </c>
      <c r="G11" s="1061">
        <v>113142</v>
      </c>
      <c r="H11" s="1061">
        <v>112585</v>
      </c>
      <c r="I11" s="1061">
        <v>112173</v>
      </c>
      <c r="J11" s="1061">
        <v>111604</v>
      </c>
      <c r="K11" s="1061">
        <v>111022</v>
      </c>
      <c r="L11" s="1061">
        <v>110594</v>
      </c>
      <c r="M11" s="1061">
        <v>110145</v>
      </c>
      <c r="N11" s="403"/>
      <c r="O11" s="392"/>
    </row>
    <row r="12" spans="1:15" ht="11.25" customHeight="1" x14ac:dyDescent="0.2">
      <c r="A12" s="392"/>
      <c r="B12" s="1057"/>
      <c r="C12" s="1052" t="s">
        <v>136</v>
      </c>
      <c r="D12" s="1058"/>
      <c r="E12" s="1059">
        <v>2032914</v>
      </c>
      <c r="F12" s="1059">
        <v>2034271</v>
      </c>
      <c r="G12" s="1059">
        <v>2035027</v>
      </c>
      <c r="H12" s="1059">
        <v>2032962</v>
      </c>
      <c r="I12" s="1059">
        <v>2031113</v>
      </c>
      <c r="J12" s="1059">
        <v>2031827</v>
      </c>
      <c r="K12" s="1059">
        <v>2032424</v>
      </c>
      <c r="L12" s="1059">
        <v>2033205</v>
      </c>
      <c r="M12" s="1059">
        <v>2034017</v>
      </c>
      <c r="N12" s="403"/>
      <c r="O12" s="392"/>
    </row>
    <row r="13" spans="1:15" ht="11.25" customHeight="1" x14ac:dyDescent="0.2">
      <c r="A13" s="392"/>
      <c r="B13" s="1057"/>
      <c r="C13" s="1052"/>
      <c r="D13" s="1060" t="s">
        <v>72</v>
      </c>
      <c r="E13" s="1061">
        <v>957739</v>
      </c>
      <c r="F13" s="1061">
        <v>958233</v>
      </c>
      <c r="G13" s="1061">
        <v>958277</v>
      </c>
      <c r="H13" s="1061">
        <v>957285</v>
      </c>
      <c r="I13" s="1061">
        <v>956313</v>
      </c>
      <c r="J13" s="1061">
        <v>956663</v>
      </c>
      <c r="K13" s="1061">
        <v>956852</v>
      </c>
      <c r="L13" s="1061">
        <v>957189</v>
      </c>
      <c r="M13" s="1061">
        <v>957390</v>
      </c>
      <c r="N13" s="403"/>
      <c r="O13" s="392"/>
    </row>
    <row r="14" spans="1:15" ht="11.25" customHeight="1" x14ac:dyDescent="0.2">
      <c r="A14" s="392"/>
      <c r="B14" s="1057"/>
      <c r="C14" s="1052"/>
      <c r="D14" s="1060" t="s">
        <v>71</v>
      </c>
      <c r="E14" s="1061">
        <v>1075175</v>
      </c>
      <c r="F14" s="1061">
        <v>1076038</v>
      </c>
      <c r="G14" s="1061">
        <v>1076750</v>
      </c>
      <c r="H14" s="1061">
        <v>1075677</v>
      </c>
      <c r="I14" s="1061">
        <v>1074800</v>
      </c>
      <c r="J14" s="1061">
        <v>1075164</v>
      </c>
      <c r="K14" s="1061">
        <v>1075572</v>
      </c>
      <c r="L14" s="1061">
        <v>1076016</v>
      </c>
      <c r="M14" s="1061">
        <v>1076627</v>
      </c>
      <c r="N14" s="403"/>
      <c r="O14" s="392"/>
    </row>
    <row r="15" spans="1:15" ht="11.25" customHeight="1" x14ac:dyDescent="0.2">
      <c r="A15" s="392"/>
      <c r="B15" s="1057"/>
      <c r="C15" s="1052" t="s">
        <v>137</v>
      </c>
      <c r="D15" s="1058"/>
      <c r="E15" s="1059">
        <v>715939</v>
      </c>
      <c r="F15" s="1059">
        <v>717288</v>
      </c>
      <c r="G15" s="1059">
        <v>717642</v>
      </c>
      <c r="H15" s="1059">
        <v>717158</v>
      </c>
      <c r="I15" s="1059">
        <v>714603</v>
      </c>
      <c r="J15" s="1059">
        <v>715587</v>
      </c>
      <c r="K15" s="1059">
        <v>716178</v>
      </c>
      <c r="L15" s="1059">
        <v>717512</v>
      </c>
      <c r="M15" s="1059">
        <v>718739</v>
      </c>
      <c r="N15" s="403"/>
      <c r="O15" s="392"/>
    </row>
    <row r="16" spans="1:15" ht="11.25" customHeight="1" x14ac:dyDescent="0.2">
      <c r="A16" s="392"/>
      <c r="B16" s="1057"/>
      <c r="C16" s="1052"/>
      <c r="D16" s="1060" t="s">
        <v>72</v>
      </c>
      <c r="E16" s="1061">
        <v>131697</v>
      </c>
      <c r="F16" s="1061">
        <v>132215</v>
      </c>
      <c r="G16" s="1061">
        <v>132410</v>
      </c>
      <c r="H16" s="1061">
        <v>132442</v>
      </c>
      <c r="I16" s="1061">
        <v>131545</v>
      </c>
      <c r="J16" s="1061">
        <v>132050</v>
      </c>
      <c r="K16" s="1061">
        <v>132336</v>
      </c>
      <c r="L16" s="1061">
        <v>132788</v>
      </c>
      <c r="M16" s="1061">
        <v>133123</v>
      </c>
      <c r="N16" s="403"/>
      <c r="O16" s="392"/>
    </row>
    <row r="17" spans="1:15" ht="11.25" customHeight="1" x14ac:dyDescent="0.2">
      <c r="A17" s="392"/>
      <c r="B17" s="1057"/>
      <c r="C17" s="1052"/>
      <c r="D17" s="1060" t="s">
        <v>71</v>
      </c>
      <c r="E17" s="1061">
        <v>584242</v>
      </c>
      <c r="F17" s="1061">
        <v>585073</v>
      </c>
      <c r="G17" s="1061">
        <v>585232</v>
      </c>
      <c r="H17" s="1061">
        <v>584716</v>
      </c>
      <c r="I17" s="1061">
        <v>583058</v>
      </c>
      <c r="J17" s="1061">
        <v>583537</v>
      </c>
      <c r="K17" s="1061">
        <v>583842</v>
      </c>
      <c r="L17" s="1061">
        <v>584724</v>
      </c>
      <c r="M17" s="1061">
        <v>585616</v>
      </c>
      <c r="N17" s="403"/>
      <c r="O17" s="392"/>
    </row>
    <row r="18" spans="1:15" ht="8.25" customHeight="1" x14ac:dyDescent="0.2">
      <c r="A18" s="392"/>
      <c r="B18" s="1057"/>
      <c r="C18" s="1692" t="s">
        <v>704</v>
      </c>
      <c r="D18" s="1692"/>
      <c r="E18" s="1692"/>
      <c r="F18" s="1692"/>
      <c r="G18" s="1692"/>
      <c r="H18" s="1692"/>
      <c r="I18" s="1692"/>
      <c r="J18" s="1692"/>
      <c r="K18" s="1692"/>
      <c r="L18" s="1692"/>
      <c r="M18" s="1692"/>
      <c r="N18" s="403"/>
      <c r="O18" s="88"/>
    </row>
    <row r="19" spans="1:15" ht="6" customHeight="1" thickBot="1" x14ac:dyDescent="0.25">
      <c r="A19" s="392"/>
      <c r="B19" s="402"/>
      <c r="C19" s="682"/>
      <c r="D19" s="682"/>
      <c r="E19" s="682"/>
      <c r="F19" s="682"/>
      <c r="G19" s="682"/>
      <c r="H19" s="682"/>
      <c r="I19" s="682"/>
      <c r="J19" s="682"/>
      <c r="K19" s="682"/>
      <c r="L19" s="682"/>
      <c r="M19" s="682"/>
      <c r="N19" s="403"/>
      <c r="O19" s="88"/>
    </row>
    <row r="20" spans="1:15" ht="15" customHeight="1" thickBot="1" x14ac:dyDescent="0.25">
      <c r="A20" s="392"/>
      <c r="B20" s="402"/>
      <c r="C20" s="1693" t="s">
        <v>489</v>
      </c>
      <c r="D20" s="1694"/>
      <c r="E20" s="1694"/>
      <c r="F20" s="1694"/>
      <c r="G20" s="1694"/>
      <c r="H20" s="1694"/>
      <c r="I20" s="1694"/>
      <c r="J20" s="1694"/>
      <c r="K20" s="1694"/>
      <c r="L20" s="1694"/>
      <c r="M20" s="1695"/>
      <c r="N20" s="403"/>
      <c r="O20" s="392"/>
    </row>
    <row r="21" spans="1:15" ht="9" customHeight="1" x14ac:dyDescent="0.2">
      <c r="A21" s="392"/>
      <c r="B21" s="402"/>
      <c r="C21" s="89" t="s">
        <v>78</v>
      </c>
      <c r="D21" s="400"/>
      <c r="E21" s="416"/>
      <c r="F21" s="416"/>
      <c r="G21" s="416"/>
      <c r="H21" s="416"/>
      <c r="I21" s="416"/>
      <c r="J21" s="416"/>
      <c r="K21" s="416"/>
      <c r="L21" s="416"/>
      <c r="M21" s="416"/>
      <c r="N21" s="403"/>
      <c r="O21" s="392"/>
    </row>
    <row r="22" spans="1:15" ht="12.75" customHeight="1" x14ac:dyDescent="0.2">
      <c r="A22" s="392"/>
      <c r="B22" s="402"/>
      <c r="C22" s="1691" t="s">
        <v>138</v>
      </c>
      <c r="D22" s="1691"/>
      <c r="E22" s="397"/>
      <c r="F22" s="414"/>
      <c r="G22" s="414"/>
      <c r="H22" s="414"/>
      <c r="I22" s="414"/>
      <c r="J22" s="414"/>
      <c r="K22" s="414"/>
      <c r="L22" s="414"/>
      <c r="M22" s="414"/>
      <c r="N22" s="403"/>
      <c r="O22" s="392"/>
    </row>
    <row r="23" spans="1:15" s="406" customFormat="1" ht="11.25" customHeight="1" x14ac:dyDescent="0.2">
      <c r="A23" s="404"/>
      <c r="B23" s="1062"/>
      <c r="C23" s="1046" t="s">
        <v>139</v>
      </c>
      <c r="D23" s="1063"/>
      <c r="E23" s="1049">
        <v>1118534</v>
      </c>
      <c r="F23" s="1049">
        <v>1114766</v>
      </c>
      <c r="G23" s="1049">
        <v>1106431</v>
      </c>
      <c r="H23" s="1049">
        <v>1112947</v>
      </c>
      <c r="I23" s="1049">
        <v>1118343</v>
      </c>
      <c r="J23" s="1049">
        <v>1122553</v>
      </c>
      <c r="K23" s="1049">
        <v>1124575</v>
      </c>
      <c r="L23" s="1049">
        <v>1126767</v>
      </c>
      <c r="M23" s="1049">
        <v>1127571</v>
      </c>
      <c r="N23" s="403"/>
      <c r="O23" s="404"/>
    </row>
    <row r="24" spans="1:15" ht="11.25" customHeight="1" x14ac:dyDescent="0.2">
      <c r="A24" s="392"/>
      <c r="B24" s="1057"/>
      <c r="C24" s="1696" t="s">
        <v>349</v>
      </c>
      <c r="D24" s="1696"/>
      <c r="E24" s="1049">
        <v>86323</v>
      </c>
      <c r="F24" s="1049">
        <v>87091</v>
      </c>
      <c r="G24" s="1049">
        <v>83736</v>
      </c>
      <c r="H24" s="1049">
        <v>84809</v>
      </c>
      <c r="I24" s="1049">
        <v>85530</v>
      </c>
      <c r="J24" s="1049">
        <v>86327</v>
      </c>
      <c r="K24" s="1049">
        <v>86759</v>
      </c>
      <c r="L24" s="1049">
        <v>87108</v>
      </c>
      <c r="M24" s="1049">
        <v>87141</v>
      </c>
      <c r="N24" s="417"/>
      <c r="O24" s="392"/>
    </row>
    <row r="25" spans="1:15" ht="11.25" customHeight="1" x14ac:dyDescent="0.2">
      <c r="A25" s="392"/>
      <c r="B25" s="1057"/>
      <c r="C25" s="1685" t="s">
        <v>140</v>
      </c>
      <c r="D25" s="1685"/>
      <c r="E25" s="1049">
        <v>837</v>
      </c>
      <c r="F25" s="1049">
        <v>1085</v>
      </c>
      <c r="G25" s="1049">
        <v>1372</v>
      </c>
      <c r="H25" s="1049">
        <v>3217</v>
      </c>
      <c r="I25" s="1049">
        <v>5816</v>
      </c>
      <c r="J25" s="1049">
        <v>5228</v>
      </c>
      <c r="K25" s="1049">
        <v>6502</v>
      </c>
      <c r="L25" s="1049">
        <v>7428</v>
      </c>
      <c r="M25" s="1049">
        <v>8160</v>
      </c>
      <c r="N25" s="403"/>
      <c r="O25" s="419"/>
    </row>
    <row r="26" spans="1:15" ht="11.25" customHeight="1" x14ac:dyDescent="0.2">
      <c r="A26" s="392"/>
      <c r="B26" s="1057"/>
      <c r="C26" s="1696" t="s">
        <v>141</v>
      </c>
      <c r="D26" s="1696"/>
      <c r="E26" s="1064">
        <v>13326</v>
      </c>
      <c r="F26" s="1064">
        <v>13306</v>
      </c>
      <c r="G26" s="1064">
        <v>13279</v>
      </c>
      <c r="H26" s="1064">
        <v>13298</v>
      </c>
      <c r="I26" s="1064">
        <v>13281</v>
      </c>
      <c r="J26" s="1064">
        <v>13264</v>
      </c>
      <c r="K26" s="1064">
        <v>13245</v>
      </c>
      <c r="L26" s="1064">
        <v>13216</v>
      </c>
      <c r="M26" s="1064">
        <v>13187</v>
      </c>
      <c r="N26" s="403"/>
      <c r="O26" s="392"/>
    </row>
    <row r="27" spans="1:15" ht="11.25" customHeight="1" x14ac:dyDescent="0.2">
      <c r="A27" s="392"/>
      <c r="B27" s="1057"/>
      <c r="C27" s="1696" t="s">
        <v>350</v>
      </c>
      <c r="D27" s="1696"/>
      <c r="E27" s="1049">
        <v>12587</v>
      </c>
      <c r="F27" s="1049">
        <v>12558</v>
      </c>
      <c r="G27" s="1049">
        <v>12519</v>
      </c>
      <c r="H27" s="1049">
        <v>12550</v>
      </c>
      <c r="I27" s="1049">
        <v>12504</v>
      </c>
      <c r="J27" s="1049">
        <v>12480</v>
      </c>
      <c r="K27" s="1049">
        <v>12447</v>
      </c>
      <c r="L27" s="1049">
        <v>12388</v>
      </c>
      <c r="M27" s="1049">
        <v>12311</v>
      </c>
      <c r="N27" s="403"/>
      <c r="O27" s="392"/>
    </row>
    <row r="28" spans="1:15" s="423" customFormat="1" ht="8.25" customHeight="1" x14ac:dyDescent="0.2">
      <c r="A28" s="420"/>
      <c r="B28" s="1065"/>
      <c r="C28" s="1692" t="s">
        <v>705</v>
      </c>
      <c r="D28" s="1692"/>
      <c r="E28" s="1692"/>
      <c r="F28" s="1692"/>
      <c r="G28" s="1692"/>
      <c r="H28" s="1692"/>
      <c r="I28" s="1692"/>
      <c r="J28" s="1692"/>
      <c r="K28" s="1692"/>
      <c r="L28" s="1692"/>
      <c r="M28" s="1692"/>
      <c r="N28" s="421"/>
      <c r="O28" s="422"/>
    </row>
    <row r="29" spans="1:15" ht="6" customHeight="1" thickBot="1" x14ac:dyDescent="0.25">
      <c r="A29" s="392"/>
      <c r="B29" s="402"/>
      <c r="C29" s="402"/>
      <c r="D29" s="402"/>
      <c r="E29" s="399"/>
      <c r="F29" s="399"/>
      <c r="G29" s="399"/>
      <c r="H29" s="399"/>
      <c r="I29" s="399"/>
      <c r="J29" s="399"/>
      <c r="K29" s="400"/>
      <c r="L29" s="399"/>
      <c r="M29" s="400"/>
      <c r="N29" s="403"/>
      <c r="O29" s="424"/>
    </row>
    <row r="30" spans="1:15" ht="13.5" customHeight="1" thickBot="1" x14ac:dyDescent="0.25">
      <c r="A30" s="392"/>
      <c r="B30" s="402"/>
      <c r="C30" s="1672" t="s">
        <v>1</v>
      </c>
      <c r="D30" s="1673"/>
      <c r="E30" s="1673"/>
      <c r="F30" s="1673"/>
      <c r="G30" s="1673"/>
      <c r="H30" s="1673"/>
      <c r="I30" s="1673"/>
      <c r="J30" s="1673"/>
      <c r="K30" s="1673"/>
      <c r="L30" s="1673"/>
      <c r="M30" s="1674"/>
      <c r="N30" s="403"/>
      <c r="O30" s="392"/>
    </row>
    <row r="31" spans="1:15" ht="9" customHeight="1" x14ac:dyDescent="0.2">
      <c r="A31" s="392"/>
      <c r="B31" s="402"/>
      <c r="C31" s="89" t="s">
        <v>78</v>
      </c>
      <c r="D31" s="400"/>
      <c r="E31" s="425"/>
      <c r="F31" s="425"/>
      <c r="G31" s="425"/>
      <c r="H31" s="425"/>
      <c r="I31" s="425"/>
      <c r="J31" s="425"/>
      <c r="K31" s="425"/>
      <c r="L31" s="425"/>
      <c r="M31" s="425"/>
      <c r="N31" s="403"/>
      <c r="O31" s="392"/>
    </row>
    <row r="32" spans="1:15" s="430" customFormat="1" ht="13.5" customHeight="1" x14ac:dyDescent="0.2">
      <c r="A32" s="426"/>
      <c r="B32" s="427"/>
      <c r="C32" s="1697" t="s">
        <v>329</v>
      </c>
      <c r="D32" s="1697"/>
      <c r="E32" s="428">
        <v>225502</v>
      </c>
      <c r="F32" s="428">
        <v>224489</v>
      </c>
      <c r="G32" s="428">
        <v>221234</v>
      </c>
      <c r="H32" s="428">
        <v>217255</v>
      </c>
      <c r="I32" s="428">
        <v>210285</v>
      </c>
      <c r="J32" s="428">
        <v>211431</v>
      </c>
      <c r="K32" s="428">
        <v>200786</v>
      </c>
      <c r="L32" s="428">
        <v>191307</v>
      </c>
      <c r="M32" s="428">
        <v>189069</v>
      </c>
      <c r="N32" s="429"/>
      <c r="O32" s="426"/>
    </row>
    <row r="33" spans="1:16" s="430" customFormat="1" ht="15" customHeight="1" x14ac:dyDescent="0.2">
      <c r="A33" s="426"/>
      <c r="B33" s="427"/>
      <c r="C33" s="683" t="s">
        <v>328</v>
      </c>
      <c r="D33" s="683"/>
      <c r="E33" s="86"/>
      <c r="F33" s="86"/>
      <c r="G33" s="86"/>
      <c r="H33" s="86"/>
      <c r="I33" s="86"/>
      <c r="J33" s="86"/>
      <c r="K33" s="86"/>
      <c r="L33" s="86"/>
      <c r="M33" s="86"/>
      <c r="N33" s="429"/>
      <c r="O33" s="426"/>
    </row>
    <row r="34" spans="1:16" s="406" customFormat="1" ht="12.75" customHeight="1" x14ac:dyDescent="0.2">
      <c r="A34" s="404"/>
      <c r="B34" s="1062"/>
      <c r="C34" s="1698" t="s">
        <v>142</v>
      </c>
      <c r="D34" s="1698"/>
      <c r="E34" s="1049">
        <v>177526</v>
      </c>
      <c r="F34" s="1049">
        <v>176231</v>
      </c>
      <c r="G34" s="1049">
        <v>175033</v>
      </c>
      <c r="H34" s="1049">
        <v>170905</v>
      </c>
      <c r="I34" s="1049">
        <v>165104</v>
      </c>
      <c r="J34" s="1049">
        <v>166532</v>
      </c>
      <c r="K34" s="1049">
        <v>159217</v>
      </c>
      <c r="L34" s="1049">
        <v>151799</v>
      </c>
      <c r="M34" s="1049">
        <v>151002</v>
      </c>
      <c r="N34" s="431"/>
      <c r="O34" s="404"/>
    </row>
    <row r="35" spans="1:16" s="406" customFormat="1" ht="23.25" customHeight="1" x14ac:dyDescent="0.2">
      <c r="A35" s="404"/>
      <c r="B35" s="1062"/>
      <c r="C35" s="1698" t="s">
        <v>143</v>
      </c>
      <c r="D35" s="1698"/>
      <c r="E35" s="1049">
        <v>10516</v>
      </c>
      <c r="F35" s="1049">
        <v>11446</v>
      </c>
      <c r="G35" s="1049">
        <v>11352</v>
      </c>
      <c r="H35" s="1049">
        <v>11593</v>
      </c>
      <c r="I35" s="1049">
        <v>11012</v>
      </c>
      <c r="J35" s="1049">
        <v>10555</v>
      </c>
      <c r="K35" s="1049">
        <v>8696</v>
      </c>
      <c r="L35" s="1049">
        <v>7687</v>
      </c>
      <c r="M35" s="1049">
        <v>7396</v>
      </c>
      <c r="N35" s="431"/>
      <c r="O35" s="404"/>
    </row>
    <row r="36" spans="1:16" s="406" customFormat="1" ht="21.75" customHeight="1" x14ac:dyDescent="0.2">
      <c r="A36" s="404"/>
      <c r="B36" s="1062"/>
      <c r="C36" s="1698" t="s">
        <v>145</v>
      </c>
      <c r="D36" s="1698"/>
      <c r="E36" s="1049">
        <v>35927</v>
      </c>
      <c r="F36" s="1049">
        <v>34817</v>
      </c>
      <c r="G36" s="1049">
        <v>32794</v>
      </c>
      <c r="H36" s="1049">
        <v>32609</v>
      </c>
      <c r="I36" s="1049">
        <v>32117</v>
      </c>
      <c r="J36" s="1049">
        <v>32496</v>
      </c>
      <c r="K36" s="1049">
        <v>30963</v>
      </c>
      <c r="L36" s="1049">
        <v>29998</v>
      </c>
      <c r="M36" s="1049">
        <v>28752</v>
      </c>
      <c r="N36" s="431"/>
      <c r="O36" s="404"/>
    </row>
    <row r="37" spans="1:16" s="406" customFormat="1" ht="20.25" customHeight="1" x14ac:dyDescent="0.2">
      <c r="A37" s="404"/>
      <c r="B37" s="1062"/>
      <c r="C37" s="1698" t="s">
        <v>146</v>
      </c>
      <c r="D37" s="1698"/>
      <c r="E37" s="1049">
        <v>44</v>
      </c>
      <c r="F37" s="1049">
        <v>45</v>
      </c>
      <c r="G37" s="1049">
        <v>40</v>
      </c>
      <c r="H37" s="1049">
        <v>38</v>
      </c>
      <c r="I37" s="1049">
        <v>40</v>
      </c>
      <c r="J37" s="1049">
        <v>38</v>
      </c>
      <c r="K37" s="1049">
        <v>40</v>
      </c>
      <c r="L37" s="1049">
        <v>33</v>
      </c>
      <c r="M37" s="1049">
        <v>30</v>
      </c>
      <c r="N37" s="431"/>
      <c r="O37" s="404"/>
    </row>
    <row r="38" spans="1:16" s="406" customFormat="1" ht="20.25" customHeight="1" x14ac:dyDescent="0.2">
      <c r="A38" s="404"/>
      <c r="B38" s="1062"/>
      <c r="C38" s="1698" t="s">
        <v>498</v>
      </c>
      <c r="D38" s="1698"/>
      <c r="E38" s="1049">
        <v>3065</v>
      </c>
      <c r="F38" s="1049">
        <v>3214</v>
      </c>
      <c r="G38" s="1049">
        <v>2847</v>
      </c>
      <c r="H38" s="1049">
        <v>3037</v>
      </c>
      <c r="I38" s="1049">
        <v>2983</v>
      </c>
      <c r="J38" s="1049">
        <v>3265</v>
      </c>
      <c r="K38" s="1049">
        <v>3151</v>
      </c>
      <c r="L38" s="1049">
        <v>3233</v>
      </c>
      <c r="M38" s="1049">
        <v>3149</v>
      </c>
      <c r="N38" s="431"/>
      <c r="O38" s="404"/>
    </row>
    <row r="39" spans="1:16" s="406" customFormat="1" ht="6" customHeight="1" x14ac:dyDescent="0.2">
      <c r="A39" s="404"/>
      <c r="B39" s="1062"/>
      <c r="C39" s="1089"/>
      <c r="D39" s="1090"/>
      <c r="E39" s="1091"/>
      <c r="F39" s="1091"/>
      <c r="G39" s="1091"/>
      <c r="H39" s="1091"/>
      <c r="I39" s="1091"/>
      <c r="J39" s="1091"/>
      <c r="K39" s="1091"/>
      <c r="L39" s="1091"/>
      <c r="M39" s="1091"/>
      <c r="N39" s="431"/>
      <c r="O39" s="404"/>
    </row>
    <row r="40" spans="1:16" ht="12.75" customHeight="1" x14ac:dyDescent="0.2">
      <c r="A40" s="392"/>
      <c r="B40" s="402"/>
      <c r="C40" s="1697" t="s">
        <v>342</v>
      </c>
      <c r="D40" s="1697"/>
      <c r="E40" s="428"/>
      <c r="F40" s="428"/>
      <c r="G40" s="428"/>
      <c r="H40" s="428"/>
      <c r="I40" s="428"/>
      <c r="J40" s="428"/>
      <c r="K40" s="428"/>
      <c r="L40" s="428"/>
      <c r="M40" s="428"/>
      <c r="N40" s="403"/>
      <c r="O40" s="392"/>
    </row>
    <row r="41" spans="1:16" ht="10.5" customHeight="1" x14ac:dyDescent="0.2">
      <c r="A41" s="392"/>
      <c r="B41" s="402"/>
      <c r="C41" s="1052" t="s">
        <v>62</v>
      </c>
      <c r="D41" s="1047"/>
      <c r="E41" s="1048">
        <v>12919</v>
      </c>
      <c r="F41" s="1048">
        <v>12592</v>
      </c>
      <c r="G41" s="1048">
        <v>12193</v>
      </c>
      <c r="H41" s="1048">
        <v>12146</v>
      </c>
      <c r="I41" s="1048">
        <v>11957</v>
      </c>
      <c r="J41" s="1048">
        <v>12257</v>
      </c>
      <c r="K41" s="1048">
        <v>12002</v>
      </c>
      <c r="L41" s="1048">
        <v>11534</v>
      </c>
      <c r="M41" s="1048">
        <v>11386</v>
      </c>
      <c r="N41" s="403"/>
      <c r="O41" s="392">
        <v>24716</v>
      </c>
      <c r="P41" s="449"/>
    </row>
    <row r="42" spans="1:16" ht="10.5" customHeight="1" x14ac:dyDescent="0.2">
      <c r="A42" s="392"/>
      <c r="B42" s="402"/>
      <c r="C42" s="1052" t="s">
        <v>55</v>
      </c>
      <c r="D42" s="1047"/>
      <c r="E42" s="1048">
        <v>3368</v>
      </c>
      <c r="F42" s="1048">
        <v>3349</v>
      </c>
      <c r="G42" s="1048">
        <v>3367</v>
      </c>
      <c r="H42" s="1048">
        <v>3281</v>
      </c>
      <c r="I42" s="1048">
        <v>3207</v>
      </c>
      <c r="J42" s="1048">
        <v>3198</v>
      </c>
      <c r="K42" s="1048">
        <v>2728</v>
      </c>
      <c r="L42" s="1048">
        <v>2480</v>
      </c>
      <c r="M42" s="1048">
        <v>2408</v>
      </c>
      <c r="N42" s="403"/>
      <c r="O42" s="392">
        <v>5505</v>
      </c>
    </row>
    <row r="43" spans="1:16" ht="10.5" customHeight="1" x14ac:dyDescent="0.2">
      <c r="A43" s="392"/>
      <c r="B43" s="402"/>
      <c r="C43" s="1052" t="s">
        <v>64</v>
      </c>
      <c r="D43" s="1047"/>
      <c r="E43" s="1048">
        <v>16865</v>
      </c>
      <c r="F43" s="1048">
        <v>16371</v>
      </c>
      <c r="G43" s="1048">
        <v>16026</v>
      </c>
      <c r="H43" s="1048">
        <v>15723</v>
      </c>
      <c r="I43" s="1048">
        <v>15417</v>
      </c>
      <c r="J43" s="1048">
        <v>15884</v>
      </c>
      <c r="K43" s="1048">
        <v>15281</v>
      </c>
      <c r="L43" s="1048">
        <v>14805</v>
      </c>
      <c r="M43" s="1048">
        <v>14746</v>
      </c>
      <c r="N43" s="403"/>
      <c r="O43" s="392">
        <v>35834</v>
      </c>
    </row>
    <row r="44" spans="1:16" ht="10.5" customHeight="1" x14ac:dyDescent="0.2">
      <c r="A44" s="392"/>
      <c r="B44" s="402"/>
      <c r="C44" s="1052" t="s">
        <v>66</v>
      </c>
      <c r="D44" s="1047"/>
      <c r="E44" s="1048">
        <v>2045</v>
      </c>
      <c r="F44" s="1048">
        <v>1960</v>
      </c>
      <c r="G44" s="1048">
        <v>1914</v>
      </c>
      <c r="H44" s="1048">
        <v>1930</v>
      </c>
      <c r="I44" s="1048">
        <v>1874</v>
      </c>
      <c r="J44" s="1048">
        <v>1872</v>
      </c>
      <c r="K44" s="1048">
        <v>1827</v>
      </c>
      <c r="L44" s="1048">
        <v>1725</v>
      </c>
      <c r="M44" s="1048">
        <v>1745</v>
      </c>
      <c r="N44" s="403"/>
      <c r="O44" s="392">
        <v>3304</v>
      </c>
    </row>
    <row r="45" spans="1:16" ht="10.5" customHeight="1" x14ac:dyDescent="0.2">
      <c r="A45" s="392"/>
      <c r="B45" s="402"/>
      <c r="C45" s="1052" t="s">
        <v>75</v>
      </c>
      <c r="D45" s="1047"/>
      <c r="E45" s="1048">
        <v>3414</v>
      </c>
      <c r="F45" s="1048">
        <v>3310</v>
      </c>
      <c r="G45" s="1048">
        <v>3326</v>
      </c>
      <c r="H45" s="1048">
        <v>3266</v>
      </c>
      <c r="I45" s="1048">
        <v>3189</v>
      </c>
      <c r="J45" s="1048">
        <v>3169</v>
      </c>
      <c r="K45" s="1048">
        <v>3062</v>
      </c>
      <c r="L45" s="1048">
        <v>2974</v>
      </c>
      <c r="M45" s="1048">
        <v>2971</v>
      </c>
      <c r="N45" s="403"/>
      <c r="O45" s="392">
        <v>6334</v>
      </c>
    </row>
    <row r="46" spans="1:16" ht="10.5" customHeight="1" x14ac:dyDescent="0.2">
      <c r="A46" s="392"/>
      <c r="B46" s="402"/>
      <c r="C46" s="1052" t="s">
        <v>61</v>
      </c>
      <c r="D46" s="1047"/>
      <c r="E46" s="1048">
        <v>7682</v>
      </c>
      <c r="F46" s="1048">
        <v>7524</v>
      </c>
      <c r="G46" s="1048">
        <v>7664</v>
      </c>
      <c r="H46" s="1048">
        <v>7497</v>
      </c>
      <c r="I46" s="1048">
        <v>7240</v>
      </c>
      <c r="J46" s="1048">
        <v>7395</v>
      </c>
      <c r="K46" s="1048">
        <v>7025</v>
      </c>
      <c r="L46" s="1048">
        <v>6523</v>
      </c>
      <c r="M46" s="1048">
        <v>6313</v>
      </c>
      <c r="N46" s="403"/>
      <c r="O46" s="392">
        <v>14052</v>
      </c>
    </row>
    <row r="47" spans="1:16" ht="10.5" customHeight="1" x14ac:dyDescent="0.2">
      <c r="A47" s="392"/>
      <c r="B47" s="402"/>
      <c r="C47" s="1052" t="s">
        <v>56</v>
      </c>
      <c r="D47" s="1047"/>
      <c r="E47" s="1048">
        <v>3507</v>
      </c>
      <c r="F47" s="1048">
        <v>3247</v>
      </c>
      <c r="G47" s="1048">
        <v>3114</v>
      </c>
      <c r="H47" s="1048">
        <v>2988</v>
      </c>
      <c r="I47" s="1048">
        <v>2932</v>
      </c>
      <c r="J47" s="1048">
        <v>3116</v>
      </c>
      <c r="K47" s="1048">
        <v>2875</v>
      </c>
      <c r="L47" s="1048">
        <v>2613</v>
      </c>
      <c r="M47" s="1048">
        <v>2646</v>
      </c>
      <c r="N47" s="403"/>
      <c r="O47" s="392">
        <v>5973</v>
      </c>
    </row>
    <row r="48" spans="1:16" ht="10.5" customHeight="1" x14ac:dyDescent="0.2">
      <c r="A48" s="392"/>
      <c r="B48" s="402"/>
      <c r="C48" s="1052" t="s">
        <v>74</v>
      </c>
      <c r="D48" s="1047"/>
      <c r="E48" s="1048">
        <v>13451</v>
      </c>
      <c r="F48" s="1048">
        <v>16605</v>
      </c>
      <c r="G48" s="1048">
        <v>16845</v>
      </c>
      <c r="H48" s="1048">
        <v>16771</v>
      </c>
      <c r="I48" s="1048">
        <v>14590</v>
      </c>
      <c r="J48" s="1048">
        <v>11171</v>
      </c>
      <c r="K48" s="1048">
        <v>8169</v>
      </c>
      <c r="L48" s="1048">
        <v>6478</v>
      </c>
      <c r="M48" s="1048">
        <v>5855</v>
      </c>
      <c r="N48" s="403"/>
      <c r="O48" s="392">
        <v>26102</v>
      </c>
    </row>
    <row r="49" spans="1:15" ht="10.5" customHeight="1" x14ac:dyDescent="0.2">
      <c r="A49" s="392"/>
      <c r="B49" s="402"/>
      <c r="C49" s="1052" t="s">
        <v>76</v>
      </c>
      <c r="D49" s="1047"/>
      <c r="E49" s="1048">
        <v>2370</v>
      </c>
      <c r="F49" s="1048">
        <v>2323</v>
      </c>
      <c r="G49" s="1048">
        <v>2250</v>
      </c>
      <c r="H49" s="1048">
        <v>2269</v>
      </c>
      <c r="I49" s="1048">
        <v>2204</v>
      </c>
      <c r="J49" s="1048">
        <v>2154</v>
      </c>
      <c r="K49" s="1048">
        <v>2075</v>
      </c>
      <c r="L49" s="1048">
        <v>1970</v>
      </c>
      <c r="M49" s="1048">
        <v>1892</v>
      </c>
      <c r="N49" s="403"/>
      <c r="O49" s="392">
        <v>4393</v>
      </c>
    </row>
    <row r="50" spans="1:15" ht="10.5" customHeight="1" x14ac:dyDescent="0.2">
      <c r="A50" s="392"/>
      <c r="B50" s="402"/>
      <c r="C50" s="1052" t="s">
        <v>60</v>
      </c>
      <c r="D50" s="1047"/>
      <c r="E50" s="1048">
        <v>7412</v>
      </c>
      <c r="F50" s="1048">
        <v>7321</v>
      </c>
      <c r="G50" s="1048">
        <v>7598</v>
      </c>
      <c r="H50" s="1048">
        <v>7042</v>
      </c>
      <c r="I50" s="1048">
        <v>6796</v>
      </c>
      <c r="J50" s="1048">
        <v>7059</v>
      </c>
      <c r="K50" s="1048">
        <v>6680</v>
      </c>
      <c r="L50" s="1048">
        <v>6270</v>
      </c>
      <c r="M50" s="1048">
        <v>6250</v>
      </c>
      <c r="N50" s="403"/>
      <c r="O50" s="392">
        <v>16923</v>
      </c>
    </row>
    <row r="51" spans="1:15" ht="10.5" customHeight="1" x14ac:dyDescent="0.2">
      <c r="A51" s="392"/>
      <c r="B51" s="402"/>
      <c r="C51" s="1052" t="s">
        <v>59</v>
      </c>
      <c r="D51" s="1047"/>
      <c r="E51" s="1048">
        <v>46240</v>
      </c>
      <c r="F51" s="1048">
        <v>45101</v>
      </c>
      <c r="G51" s="1048">
        <v>43947</v>
      </c>
      <c r="H51" s="1048">
        <v>43427</v>
      </c>
      <c r="I51" s="1048">
        <v>42474</v>
      </c>
      <c r="J51" s="1048">
        <v>43484</v>
      </c>
      <c r="K51" s="1048">
        <v>42179</v>
      </c>
      <c r="L51" s="1048">
        <v>41008</v>
      </c>
      <c r="M51" s="1048">
        <v>40340</v>
      </c>
      <c r="N51" s="403"/>
      <c r="O51" s="392">
        <v>81201</v>
      </c>
    </row>
    <row r="52" spans="1:15" ht="10.5" customHeight="1" x14ac:dyDescent="0.2">
      <c r="A52" s="392"/>
      <c r="B52" s="402"/>
      <c r="C52" s="1052" t="s">
        <v>57</v>
      </c>
      <c r="D52" s="1047"/>
      <c r="E52" s="1048">
        <v>2532</v>
      </c>
      <c r="F52" s="1048">
        <v>2407</v>
      </c>
      <c r="G52" s="1048">
        <v>2465</v>
      </c>
      <c r="H52" s="1048">
        <v>2397</v>
      </c>
      <c r="I52" s="1048">
        <v>2327</v>
      </c>
      <c r="J52" s="1048">
        <v>2402</v>
      </c>
      <c r="K52" s="1048">
        <v>2266</v>
      </c>
      <c r="L52" s="1048">
        <v>2111</v>
      </c>
      <c r="M52" s="1048">
        <v>2172</v>
      </c>
      <c r="N52" s="403"/>
      <c r="O52" s="392">
        <v>4403</v>
      </c>
    </row>
    <row r="53" spans="1:15" ht="10.5" customHeight="1" x14ac:dyDescent="0.2">
      <c r="A53" s="392"/>
      <c r="B53" s="402"/>
      <c r="C53" s="1052" t="s">
        <v>63</v>
      </c>
      <c r="D53" s="1047"/>
      <c r="E53" s="1048">
        <v>46901</v>
      </c>
      <c r="F53" s="1048">
        <v>46241</v>
      </c>
      <c r="G53" s="1048">
        <v>45195</v>
      </c>
      <c r="H53" s="1048">
        <v>43777</v>
      </c>
      <c r="I53" s="1048">
        <v>42574</v>
      </c>
      <c r="J53" s="1048">
        <v>44056</v>
      </c>
      <c r="K53" s="1048">
        <v>42649</v>
      </c>
      <c r="L53" s="1048">
        <v>41030</v>
      </c>
      <c r="M53" s="1048">
        <v>41210</v>
      </c>
      <c r="N53" s="403"/>
      <c r="O53" s="392">
        <v>88638</v>
      </c>
    </row>
    <row r="54" spans="1:15" ht="10.5" customHeight="1" x14ac:dyDescent="0.2">
      <c r="A54" s="392"/>
      <c r="B54" s="402"/>
      <c r="C54" s="1052" t="s">
        <v>79</v>
      </c>
      <c r="D54" s="1047"/>
      <c r="E54" s="1048">
        <v>8987</v>
      </c>
      <c r="F54" s="1048">
        <v>8961</v>
      </c>
      <c r="G54" s="1048">
        <v>9012</v>
      </c>
      <c r="H54" s="1048">
        <v>8677</v>
      </c>
      <c r="I54" s="1048">
        <v>8496</v>
      </c>
      <c r="J54" s="1048">
        <v>8666</v>
      </c>
      <c r="K54" s="1048">
        <v>7816</v>
      </c>
      <c r="L54" s="1048">
        <v>7206</v>
      </c>
      <c r="M54" s="1048">
        <v>7037</v>
      </c>
      <c r="N54" s="403"/>
      <c r="O54" s="392">
        <v>18640</v>
      </c>
    </row>
    <row r="55" spans="1:15" ht="10.5" customHeight="1" x14ac:dyDescent="0.2">
      <c r="A55" s="392"/>
      <c r="B55" s="402"/>
      <c r="C55" s="1052" t="s">
        <v>58</v>
      </c>
      <c r="D55" s="1047"/>
      <c r="E55" s="1048">
        <v>19529</v>
      </c>
      <c r="F55" s="1048">
        <v>18940</v>
      </c>
      <c r="G55" s="1048">
        <v>18618</v>
      </c>
      <c r="H55" s="1048">
        <v>18758</v>
      </c>
      <c r="I55" s="1048">
        <v>18454</v>
      </c>
      <c r="J55" s="1048">
        <v>18997</v>
      </c>
      <c r="K55" s="1048">
        <v>18219</v>
      </c>
      <c r="L55" s="1048">
        <v>17525</v>
      </c>
      <c r="M55" s="1048">
        <v>17354</v>
      </c>
      <c r="N55" s="403"/>
      <c r="O55" s="392">
        <v>35533</v>
      </c>
    </row>
    <row r="56" spans="1:15" ht="10.5" customHeight="1" x14ac:dyDescent="0.2">
      <c r="A56" s="392"/>
      <c r="B56" s="402"/>
      <c r="C56" s="1052" t="s">
        <v>65</v>
      </c>
      <c r="D56" s="1047"/>
      <c r="E56" s="1048">
        <v>3675</v>
      </c>
      <c r="F56" s="1048">
        <v>3587</v>
      </c>
      <c r="G56" s="1048">
        <v>3585</v>
      </c>
      <c r="H56" s="1048">
        <v>3476</v>
      </c>
      <c r="I56" s="1048">
        <v>3350</v>
      </c>
      <c r="J56" s="1048">
        <v>3396</v>
      </c>
      <c r="K56" s="1048">
        <v>3168</v>
      </c>
      <c r="L56" s="1048">
        <v>2931</v>
      </c>
      <c r="M56" s="1048">
        <v>2934</v>
      </c>
      <c r="N56" s="403"/>
      <c r="O56" s="392">
        <v>6979</v>
      </c>
    </row>
    <row r="57" spans="1:15" ht="10.5" customHeight="1" x14ac:dyDescent="0.2">
      <c r="A57" s="392"/>
      <c r="B57" s="402"/>
      <c r="C57" s="1052" t="s">
        <v>67</v>
      </c>
      <c r="D57" s="1047"/>
      <c r="E57" s="1048">
        <v>3418</v>
      </c>
      <c r="F57" s="1048">
        <v>3334</v>
      </c>
      <c r="G57" s="1048">
        <v>3255</v>
      </c>
      <c r="H57" s="1048">
        <v>3288</v>
      </c>
      <c r="I57" s="1048">
        <v>3257</v>
      </c>
      <c r="J57" s="1048">
        <v>3242</v>
      </c>
      <c r="K57" s="1048">
        <v>3076</v>
      </c>
      <c r="L57" s="1048">
        <v>2945</v>
      </c>
      <c r="M57" s="1048">
        <v>2968</v>
      </c>
      <c r="N57" s="403"/>
      <c r="O57" s="392">
        <v>5622</v>
      </c>
    </row>
    <row r="58" spans="1:15" ht="10.5" customHeight="1" x14ac:dyDescent="0.2">
      <c r="A58" s="392"/>
      <c r="B58" s="402"/>
      <c r="C58" s="1052" t="s">
        <v>77</v>
      </c>
      <c r="D58" s="1047"/>
      <c r="E58" s="1048">
        <v>7001</v>
      </c>
      <c r="F58" s="1048">
        <v>7066</v>
      </c>
      <c r="G58" s="1048">
        <v>6993</v>
      </c>
      <c r="H58" s="1048">
        <v>6748</v>
      </c>
      <c r="I58" s="1048">
        <v>6488</v>
      </c>
      <c r="J58" s="1048">
        <v>6419</v>
      </c>
      <c r="K58" s="1048">
        <v>6188</v>
      </c>
      <c r="L58" s="1048">
        <v>5828</v>
      </c>
      <c r="M58" s="1048">
        <v>5696</v>
      </c>
      <c r="N58" s="403"/>
      <c r="O58" s="392">
        <v>12225</v>
      </c>
    </row>
    <row r="59" spans="1:15" ht="10.5" customHeight="1" x14ac:dyDescent="0.2">
      <c r="A59" s="392"/>
      <c r="B59" s="402"/>
      <c r="C59" s="1052" t="s">
        <v>130</v>
      </c>
      <c r="D59" s="1047"/>
      <c r="E59" s="1048">
        <v>6923</v>
      </c>
      <c r="F59" s="1048">
        <v>6978</v>
      </c>
      <c r="G59" s="1048">
        <v>6811</v>
      </c>
      <c r="H59" s="1048">
        <v>6776</v>
      </c>
      <c r="I59" s="1048">
        <v>6601</v>
      </c>
      <c r="J59" s="1048">
        <v>6824</v>
      </c>
      <c r="K59" s="1048">
        <v>7327</v>
      </c>
      <c r="L59" s="1048">
        <v>7356</v>
      </c>
      <c r="M59" s="1048">
        <v>7314</v>
      </c>
      <c r="N59" s="403"/>
      <c r="O59" s="392">
        <v>8291</v>
      </c>
    </row>
    <row r="60" spans="1:15" ht="10.5" customHeight="1" x14ac:dyDescent="0.2">
      <c r="A60" s="392"/>
      <c r="B60" s="402"/>
      <c r="C60" s="1052" t="s">
        <v>131</v>
      </c>
      <c r="D60" s="1047"/>
      <c r="E60" s="1048">
        <v>7280</v>
      </c>
      <c r="F60" s="1048">
        <v>7279</v>
      </c>
      <c r="G60" s="1048">
        <v>7056</v>
      </c>
      <c r="H60" s="1048">
        <v>7018</v>
      </c>
      <c r="I60" s="1048">
        <v>6863</v>
      </c>
      <c r="J60" s="1048">
        <v>6677</v>
      </c>
      <c r="K60" s="1048">
        <v>6188</v>
      </c>
      <c r="L60" s="1048">
        <v>6004</v>
      </c>
      <c r="M60" s="1048">
        <v>5838</v>
      </c>
      <c r="N60" s="403"/>
      <c r="O60" s="392">
        <v>12043</v>
      </c>
    </row>
    <row r="61" spans="1:15" s="430" customFormat="1" ht="14.25" customHeight="1" x14ac:dyDescent="0.2">
      <c r="A61" s="426"/>
      <c r="B61" s="427"/>
      <c r="C61" s="683" t="s">
        <v>147</v>
      </c>
      <c r="D61" s="683"/>
      <c r="E61" s="428"/>
      <c r="F61" s="428"/>
      <c r="G61" s="428"/>
      <c r="H61" s="428"/>
      <c r="I61" s="428"/>
      <c r="J61" s="428"/>
      <c r="K61" s="428"/>
      <c r="L61" s="428"/>
      <c r="M61" s="428"/>
      <c r="N61" s="429"/>
      <c r="O61" s="426"/>
    </row>
    <row r="62" spans="1:15" s="406" customFormat="1" ht="13.5" customHeight="1" x14ac:dyDescent="0.2">
      <c r="A62" s="404"/>
      <c r="B62" s="1062"/>
      <c r="C62" s="1698" t="s">
        <v>148</v>
      </c>
      <c r="D62" s="1698"/>
      <c r="E62" s="1050">
        <v>450.45730771641399</v>
      </c>
      <c r="F62" s="1050">
        <v>449.01</v>
      </c>
      <c r="G62" s="1050">
        <v>450.37137972269699</v>
      </c>
      <c r="H62" s="1050">
        <v>461.06432909788703</v>
      </c>
      <c r="I62" s="1050">
        <v>459.47605047100501</v>
      </c>
      <c r="J62" s="1050">
        <v>449.18513313114101</v>
      </c>
      <c r="K62" s="1050">
        <v>451.30707494113602</v>
      </c>
      <c r="L62" s="1050">
        <v>462.08428654737298</v>
      </c>
      <c r="M62" s="1050">
        <v>461.34911873451699</v>
      </c>
      <c r="N62" s="431"/>
      <c r="O62" s="404">
        <v>491.25</v>
      </c>
    </row>
    <row r="63" spans="1:15" ht="8.25" customHeight="1" x14ac:dyDescent="0.2">
      <c r="A63" s="392"/>
      <c r="B63" s="1057"/>
      <c r="C63" s="1692" t="s">
        <v>706</v>
      </c>
      <c r="D63" s="1692"/>
      <c r="E63" s="1692"/>
      <c r="F63" s="1692"/>
      <c r="G63" s="1692"/>
      <c r="H63" s="1692"/>
      <c r="I63" s="1692"/>
      <c r="J63" s="1692"/>
      <c r="K63" s="1692"/>
      <c r="L63" s="1692"/>
      <c r="M63" s="1692"/>
      <c r="N63" s="403"/>
      <c r="O63" s="392"/>
    </row>
    <row r="64" spans="1:15" ht="6" customHeight="1" thickBot="1" x14ac:dyDescent="0.25">
      <c r="A64" s="392"/>
      <c r="B64" s="402"/>
      <c r="C64" s="349"/>
      <c r="D64" s="349"/>
      <c r="E64" s="349"/>
      <c r="F64" s="349"/>
      <c r="G64" s="349"/>
      <c r="H64" s="349"/>
      <c r="I64" s="349"/>
      <c r="J64" s="349"/>
      <c r="K64" s="349"/>
      <c r="L64" s="349"/>
      <c r="M64" s="349"/>
      <c r="N64" s="403"/>
      <c r="O64" s="392"/>
    </row>
    <row r="65" spans="1:15" ht="13.5" customHeight="1" thickBot="1" x14ac:dyDescent="0.25">
      <c r="A65" s="392"/>
      <c r="B65" s="402"/>
      <c r="C65" s="1693" t="s">
        <v>22</v>
      </c>
      <c r="D65" s="1694"/>
      <c r="E65" s="1694"/>
      <c r="F65" s="1694"/>
      <c r="G65" s="1694"/>
      <c r="H65" s="1694"/>
      <c r="I65" s="1694"/>
      <c r="J65" s="1694"/>
      <c r="K65" s="1694"/>
      <c r="L65" s="1694"/>
      <c r="M65" s="1695"/>
      <c r="N65" s="403"/>
      <c r="O65" s="392"/>
    </row>
    <row r="66" spans="1:15" ht="9" customHeight="1" x14ac:dyDescent="0.2">
      <c r="A66" s="392"/>
      <c r="B66" s="402"/>
      <c r="C66" s="1067" t="s">
        <v>78</v>
      </c>
      <c r="D66" s="418"/>
      <c r="E66" s="433"/>
      <c r="F66" s="433"/>
      <c r="G66" s="433"/>
      <c r="H66" s="433"/>
      <c r="I66" s="433"/>
      <c r="J66" s="433"/>
      <c r="K66" s="433"/>
      <c r="L66" s="433"/>
      <c r="M66" s="433"/>
      <c r="N66" s="403"/>
      <c r="O66" s="392"/>
    </row>
    <row r="67" spans="1:15" ht="12.75" customHeight="1" x14ac:dyDescent="0.2">
      <c r="A67" s="392"/>
      <c r="B67" s="402"/>
      <c r="C67" s="1691" t="s">
        <v>144</v>
      </c>
      <c r="D67" s="1691"/>
      <c r="E67" s="428">
        <f t="shared" ref="E67:L67" si="0">+E68+E69</f>
        <v>151152</v>
      </c>
      <c r="F67" s="428">
        <f t="shared" si="0"/>
        <v>76905</v>
      </c>
      <c r="G67" s="428">
        <f t="shared" si="0"/>
        <v>131549</v>
      </c>
      <c r="H67" s="428">
        <f t="shared" si="0"/>
        <v>128920</v>
      </c>
      <c r="I67" s="428">
        <f t="shared" si="0"/>
        <v>119273</v>
      </c>
      <c r="J67" s="428">
        <f t="shared" si="0"/>
        <v>156109</v>
      </c>
      <c r="K67" s="428">
        <f t="shared" si="0"/>
        <v>118584</v>
      </c>
      <c r="L67" s="428">
        <f t="shared" si="0"/>
        <v>130770</v>
      </c>
      <c r="M67" s="428">
        <f t="shared" ref="M67" si="1">+M68+M69</f>
        <v>118174</v>
      </c>
      <c r="N67" s="403"/>
      <c r="O67" s="392"/>
    </row>
    <row r="68" spans="1:15" ht="11.25" customHeight="1" x14ac:dyDescent="0.2">
      <c r="A68" s="392"/>
      <c r="B68" s="402"/>
      <c r="C68" s="1052" t="s">
        <v>72</v>
      </c>
      <c r="D68" s="1051"/>
      <c r="E68" s="1048">
        <v>59214</v>
      </c>
      <c r="F68" s="1048">
        <v>30256</v>
      </c>
      <c r="G68" s="1048">
        <v>52275</v>
      </c>
      <c r="H68" s="1048">
        <v>50223</v>
      </c>
      <c r="I68" s="1048">
        <v>46819</v>
      </c>
      <c r="J68" s="1048">
        <v>61606</v>
      </c>
      <c r="K68" s="1048">
        <v>46926</v>
      </c>
      <c r="L68" s="1048">
        <v>51754</v>
      </c>
      <c r="M68" s="1048">
        <v>47205</v>
      </c>
      <c r="N68" s="403"/>
      <c r="O68" s="392"/>
    </row>
    <row r="69" spans="1:15" ht="11.25" customHeight="1" x14ac:dyDescent="0.2">
      <c r="A69" s="392"/>
      <c r="B69" s="402"/>
      <c r="C69" s="1052" t="s">
        <v>71</v>
      </c>
      <c r="D69" s="1051"/>
      <c r="E69" s="1048">
        <v>91938</v>
      </c>
      <c r="F69" s="1048">
        <v>46649</v>
      </c>
      <c r="G69" s="1048">
        <v>79274</v>
      </c>
      <c r="H69" s="1048">
        <v>78697</v>
      </c>
      <c r="I69" s="1048">
        <v>72454</v>
      </c>
      <c r="J69" s="1048">
        <v>94503</v>
      </c>
      <c r="K69" s="1048">
        <v>71658</v>
      </c>
      <c r="L69" s="1048">
        <v>79016</v>
      </c>
      <c r="M69" s="1048">
        <v>70969</v>
      </c>
      <c r="N69" s="403"/>
      <c r="O69" s="392">
        <v>58328</v>
      </c>
    </row>
    <row r="70" spans="1:15" s="430" customFormat="1" ht="8.25" customHeight="1" x14ac:dyDescent="0.2">
      <c r="A70" s="426"/>
      <c r="B70" s="427"/>
      <c r="C70" s="1702" t="s">
        <v>707</v>
      </c>
      <c r="D70" s="1702"/>
      <c r="E70" s="1702"/>
      <c r="F70" s="1702"/>
      <c r="G70" s="1702"/>
      <c r="H70" s="1702"/>
      <c r="I70" s="1702"/>
      <c r="J70" s="1702"/>
      <c r="K70" s="1702"/>
      <c r="L70" s="1702"/>
      <c r="M70" s="1702"/>
      <c r="N70" s="403"/>
      <c r="O70" s="426"/>
    </row>
    <row r="71" spans="1:15" ht="8.25" customHeight="1" x14ac:dyDescent="0.2">
      <c r="A71" s="392"/>
      <c r="B71" s="402"/>
      <c r="C71" s="1699" t="s">
        <v>242</v>
      </c>
      <c r="D71" s="1699"/>
      <c r="E71" s="1699"/>
      <c r="F71" s="1699"/>
      <c r="G71" s="1699"/>
      <c r="H71" s="1699"/>
      <c r="I71" s="1699"/>
      <c r="J71" s="1699"/>
      <c r="K71" s="1699"/>
      <c r="L71" s="1699"/>
      <c r="M71" s="1699"/>
      <c r="N71" s="1053"/>
      <c r="O71" s="392"/>
    </row>
    <row r="72" spans="1:15" ht="8.25" customHeight="1" x14ac:dyDescent="0.2">
      <c r="A72" s="392"/>
      <c r="B72" s="402"/>
      <c r="C72" s="1054" t="s">
        <v>243</v>
      </c>
      <c r="D72" s="1054"/>
      <c r="E72" s="1054"/>
      <c r="F72" s="1054"/>
      <c r="G72" s="1054"/>
      <c r="H72" s="1054"/>
      <c r="I72" s="1054"/>
      <c r="J72" s="1055"/>
      <c r="K72" s="1699"/>
      <c r="L72" s="1699"/>
      <c r="M72" s="1699"/>
      <c r="N72" s="1701"/>
      <c r="O72" s="392"/>
    </row>
    <row r="73" spans="1:15" ht="13.5" customHeight="1" x14ac:dyDescent="0.2">
      <c r="A73" s="392"/>
      <c r="B73" s="402"/>
      <c r="C73" s="1056" t="s">
        <v>432</v>
      </c>
      <c r="D73" s="90"/>
      <c r="E73" s="90"/>
      <c r="F73" s="90"/>
      <c r="G73" s="763" t="s">
        <v>134</v>
      </c>
      <c r="H73" s="90"/>
      <c r="I73" s="90"/>
      <c r="J73" s="90"/>
      <c r="K73" s="90"/>
      <c r="L73" s="90"/>
      <c r="M73" s="90"/>
      <c r="N73" s="403"/>
      <c r="O73" s="392"/>
    </row>
    <row r="74" spans="1:15" ht="13.5" customHeight="1" x14ac:dyDescent="0.2">
      <c r="A74" s="392"/>
      <c r="B74" s="402"/>
      <c r="C74" s="392"/>
      <c r="D74" s="392"/>
      <c r="E74" s="399"/>
      <c r="F74" s="399"/>
      <c r="G74" s="399"/>
      <c r="H74" s="399"/>
      <c r="I74" s="399"/>
      <c r="J74" s="399"/>
      <c r="K74" s="1700">
        <v>42948</v>
      </c>
      <c r="L74" s="1700"/>
      <c r="M74" s="1700"/>
      <c r="N74" s="436">
        <v>19</v>
      </c>
      <c r="O74" s="399"/>
    </row>
    <row r="75" spans="1:15" ht="13.5" customHeight="1" x14ac:dyDescent="0.2"/>
  </sheetData>
  <mergeCells count="32">
    <mergeCell ref="C65:M65"/>
    <mergeCell ref="C67:D67"/>
    <mergeCell ref="C71:M71"/>
    <mergeCell ref="K74:M74"/>
    <mergeCell ref="K72:N72"/>
    <mergeCell ref="C70:H70"/>
    <mergeCell ref="I70:M70"/>
    <mergeCell ref="C63:M63"/>
    <mergeCell ref="C26:D26"/>
    <mergeCell ref="C27:D27"/>
    <mergeCell ref="C28:M28"/>
    <mergeCell ref="C30:M30"/>
    <mergeCell ref="C32:D32"/>
    <mergeCell ref="C34:D34"/>
    <mergeCell ref="C35:D35"/>
    <mergeCell ref="C36:D36"/>
    <mergeCell ref="C37:D37"/>
    <mergeCell ref="C40:D40"/>
    <mergeCell ref="C62:D62"/>
    <mergeCell ref="C38:D38"/>
    <mergeCell ref="C25:D25"/>
    <mergeCell ref="B1:D1"/>
    <mergeCell ref="B2:D2"/>
    <mergeCell ref="C4:M4"/>
    <mergeCell ref="C5:D6"/>
    <mergeCell ref="C8:D8"/>
    <mergeCell ref="C18:M18"/>
    <mergeCell ref="C20:M20"/>
    <mergeCell ref="C22:D22"/>
    <mergeCell ref="C24:D24"/>
    <mergeCell ref="E6:F6"/>
    <mergeCell ref="G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S73"/>
  <sheetViews>
    <sheetView zoomScaleNormal="100" workbookViewId="0"/>
  </sheetViews>
  <sheetFormatPr defaultRowHeight="12.75" x14ac:dyDescent="0.2"/>
  <cols>
    <col min="1" max="1" width="0.85546875" style="397" customWidth="1"/>
    <col min="2" max="2" width="2.5703125" style="397" customWidth="1"/>
    <col min="3" max="3" width="0.7109375" style="397" customWidth="1"/>
    <col min="4" max="4" width="31.7109375" style="397" customWidth="1"/>
    <col min="5" max="7" width="5" style="656" customWidth="1"/>
    <col min="8" max="8" width="5" style="560" customWidth="1"/>
    <col min="9" max="11" width="4.7109375" style="560" customWidth="1"/>
    <col min="12" max="13" width="4.7109375" style="656" customWidth="1"/>
    <col min="14" max="15" width="4.7109375" style="560" customWidth="1"/>
    <col min="16" max="17" width="4.7109375" style="656" customWidth="1"/>
    <col min="18" max="18" width="2.42578125" style="685" customWidth="1"/>
    <col min="19" max="19" width="0.85546875" style="397" customWidth="1"/>
    <col min="20" max="16384" width="9.140625" style="397"/>
  </cols>
  <sheetData>
    <row r="1" spans="1:19" ht="13.5" customHeight="1" x14ac:dyDescent="0.2">
      <c r="A1" s="392"/>
      <c r="B1" s="922"/>
      <c r="C1" s="922"/>
      <c r="E1" s="1703" t="s">
        <v>322</v>
      </c>
      <c r="F1" s="1703"/>
      <c r="G1" s="1703"/>
      <c r="H1" s="1703"/>
      <c r="I1" s="1703"/>
      <c r="J1" s="1703"/>
      <c r="K1" s="1703"/>
      <c r="L1" s="1703"/>
      <c r="M1" s="1703"/>
      <c r="N1" s="1703"/>
      <c r="O1" s="1703"/>
      <c r="P1" s="1703"/>
      <c r="Q1" s="1703"/>
      <c r="R1" s="686"/>
      <c r="S1" s="392"/>
    </row>
    <row r="2" spans="1:19" ht="6" customHeight="1" x14ac:dyDescent="0.2">
      <c r="A2" s="392"/>
      <c r="B2" s="923"/>
      <c r="C2" s="924"/>
      <c r="D2" s="924"/>
      <c r="E2" s="615"/>
      <c r="F2" s="615"/>
      <c r="G2" s="615"/>
      <c r="H2" s="616"/>
      <c r="I2" s="616"/>
      <c r="J2" s="616"/>
      <c r="K2" s="616"/>
      <c r="L2" s="615"/>
      <c r="M2" s="615"/>
      <c r="N2" s="616"/>
      <c r="O2" s="616"/>
      <c r="P2" s="615"/>
      <c r="Q2" s="615" t="s">
        <v>323</v>
      </c>
      <c r="R2" s="687"/>
      <c r="S2" s="402"/>
    </row>
    <row r="3" spans="1:19" ht="13.5" customHeight="1" thickBot="1" x14ac:dyDescent="0.25">
      <c r="A3" s="392"/>
      <c r="B3" s="455"/>
      <c r="C3" s="402"/>
      <c r="D3" s="402"/>
      <c r="E3" s="617"/>
      <c r="F3" s="617"/>
      <c r="G3" s="617"/>
      <c r="H3" s="566"/>
      <c r="I3" s="566"/>
      <c r="J3" s="566"/>
      <c r="K3" s="566"/>
      <c r="L3" s="617"/>
      <c r="M3" s="617"/>
      <c r="N3" s="566"/>
      <c r="O3" s="566"/>
      <c r="P3" s="1704" t="s">
        <v>73</v>
      </c>
      <c r="Q3" s="1704"/>
      <c r="R3" s="688"/>
      <c r="S3" s="402"/>
    </row>
    <row r="4" spans="1:19" ht="13.5" customHeight="1" thickBot="1" x14ac:dyDescent="0.25">
      <c r="A4" s="392"/>
      <c r="B4" s="455"/>
      <c r="C4" s="600" t="s">
        <v>383</v>
      </c>
      <c r="D4" s="618"/>
      <c r="E4" s="619"/>
      <c r="F4" s="619"/>
      <c r="G4" s="619"/>
      <c r="H4" s="619"/>
      <c r="I4" s="619"/>
      <c r="J4" s="619"/>
      <c r="K4" s="619"/>
      <c r="L4" s="619"/>
      <c r="M4" s="619"/>
      <c r="N4" s="619"/>
      <c r="O4" s="619"/>
      <c r="P4" s="619"/>
      <c r="Q4" s="620"/>
      <c r="R4" s="686"/>
      <c r="S4" s="87"/>
    </row>
    <row r="5" spans="1:19" s="419" customFormat="1" ht="4.5" customHeight="1" x14ac:dyDescent="0.2">
      <c r="A5" s="392"/>
      <c r="B5" s="455"/>
      <c r="C5" s="621"/>
      <c r="D5" s="621"/>
      <c r="E5" s="622"/>
      <c r="F5" s="622"/>
      <c r="G5" s="622"/>
      <c r="H5" s="622"/>
      <c r="I5" s="622"/>
      <c r="J5" s="622"/>
      <c r="K5" s="622"/>
      <c r="L5" s="622"/>
      <c r="M5" s="622"/>
      <c r="N5" s="622"/>
      <c r="O5" s="622"/>
      <c r="P5" s="622"/>
      <c r="Q5" s="622"/>
      <c r="R5" s="686"/>
      <c r="S5" s="87"/>
    </row>
    <row r="6" spans="1:19" s="419" customFormat="1" ht="13.5" customHeight="1" x14ac:dyDescent="0.2">
      <c r="A6" s="392"/>
      <c r="B6" s="455"/>
      <c r="C6" s="621"/>
      <c r="D6" s="621"/>
      <c r="E6" s="1637">
        <v>2016</v>
      </c>
      <c r="F6" s="1637"/>
      <c r="G6" s="1637"/>
      <c r="H6" s="1637"/>
      <c r="I6" s="1637"/>
      <c r="J6" s="1637"/>
      <c r="K6" s="1638">
        <v>2017</v>
      </c>
      <c r="L6" s="1639"/>
      <c r="M6" s="1639"/>
      <c r="N6" s="1639"/>
      <c r="O6" s="1639"/>
      <c r="P6" s="1639"/>
      <c r="Q6" s="1639"/>
      <c r="R6" s="686"/>
      <c r="S6" s="87"/>
    </row>
    <row r="7" spans="1:19" s="419" customFormat="1" ht="13.5" customHeight="1" x14ac:dyDescent="0.2">
      <c r="A7" s="392"/>
      <c r="B7" s="455"/>
      <c r="C7" s="621"/>
      <c r="D7" s="621"/>
      <c r="E7" s="751" t="s">
        <v>99</v>
      </c>
      <c r="F7" s="751" t="s">
        <v>98</v>
      </c>
      <c r="G7" s="751" t="s">
        <v>97</v>
      </c>
      <c r="H7" s="751" t="s">
        <v>96</v>
      </c>
      <c r="I7" s="751" t="s">
        <v>95</v>
      </c>
      <c r="J7" s="751" t="s">
        <v>94</v>
      </c>
      <c r="K7" s="751" t="s">
        <v>93</v>
      </c>
      <c r="L7" s="751" t="s">
        <v>104</v>
      </c>
      <c r="M7" s="751" t="s">
        <v>103</v>
      </c>
      <c r="N7" s="751" t="s">
        <v>102</v>
      </c>
      <c r="O7" s="751" t="s">
        <v>101</v>
      </c>
      <c r="P7" s="751" t="s">
        <v>100</v>
      </c>
      <c r="Q7" s="751" t="s">
        <v>99</v>
      </c>
      <c r="R7" s="686"/>
      <c r="S7" s="410"/>
    </row>
    <row r="8" spans="1:19" s="419" customFormat="1" ht="3.75" customHeight="1" x14ac:dyDescent="0.2">
      <c r="A8" s="392"/>
      <c r="B8" s="455"/>
      <c r="C8" s="621"/>
      <c r="D8" s="621"/>
      <c r="E8" s="410"/>
      <c r="F8" s="410"/>
      <c r="G8" s="410"/>
      <c r="H8" s="410"/>
      <c r="I8" s="410"/>
      <c r="J8" s="410"/>
      <c r="K8" s="410"/>
      <c r="L8" s="410"/>
      <c r="M8" s="410"/>
      <c r="N8" s="410"/>
      <c r="O8" s="410"/>
      <c r="P8" s="410"/>
      <c r="Q8" s="410"/>
      <c r="R8" s="686"/>
      <c r="S8" s="410"/>
    </row>
    <row r="9" spans="1:19" s="624" customFormat="1" ht="15.75" customHeight="1" x14ac:dyDescent="0.2">
      <c r="A9" s="623"/>
      <c r="B9" s="485"/>
      <c r="C9" s="920" t="s">
        <v>308</v>
      </c>
      <c r="D9" s="920"/>
      <c r="E9" s="344">
        <v>1.2163970751185478</v>
      </c>
      <c r="F9" s="344">
        <v>1.3119586380878356</v>
      </c>
      <c r="G9" s="344">
        <v>1.3493807708979577</v>
      </c>
      <c r="H9" s="344">
        <v>1.322139681645141</v>
      </c>
      <c r="I9" s="344">
        <v>1.2294470018076884</v>
      </c>
      <c r="J9" s="344">
        <v>1.1433906143870003</v>
      </c>
      <c r="K9" s="344">
        <v>1.1840010309638216</v>
      </c>
      <c r="L9" s="344">
        <v>1.3485867696232989</v>
      </c>
      <c r="M9" s="344">
        <v>1.5621807869244628</v>
      </c>
      <c r="N9" s="344">
        <v>1.785867105561205</v>
      </c>
      <c r="O9" s="344">
        <v>1.9580292575182907</v>
      </c>
      <c r="P9" s="344">
        <v>2.1213541946141747</v>
      </c>
      <c r="Q9" s="344">
        <v>2.1832752100991608</v>
      </c>
      <c r="R9" s="689"/>
      <c r="S9" s="381"/>
    </row>
    <row r="10" spans="1:19" s="624" customFormat="1" ht="15.75" customHeight="1" x14ac:dyDescent="0.2">
      <c r="A10" s="623"/>
      <c r="B10" s="485"/>
      <c r="C10" s="920" t="s">
        <v>309</v>
      </c>
      <c r="D10" s="209"/>
      <c r="E10" s="625"/>
      <c r="F10" s="625"/>
      <c r="G10" s="625"/>
      <c r="H10" s="625"/>
      <c r="I10" s="625"/>
      <c r="J10" s="625"/>
      <c r="K10" s="625"/>
      <c r="L10" s="625"/>
      <c r="M10" s="625"/>
      <c r="N10" s="625"/>
      <c r="O10" s="625"/>
      <c r="P10" s="625"/>
      <c r="Q10" s="625"/>
      <c r="R10" s="690"/>
      <c r="S10" s="381"/>
    </row>
    <row r="11" spans="1:19" s="419" customFormat="1" ht="11.25" customHeight="1" x14ac:dyDescent="0.2">
      <c r="A11" s="392"/>
      <c r="B11" s="455"/>
      <c r="C11" s="402"/>
      <c r="D11" s="95" t="s">
        <v>471</v>
      </c>
      <c r="E11" s="626">
        <v>-1.0867718258666665</v>
      </c>
      <c r="F11" s="626">
        <v>-1.0882805156555557</v>
      </c>
      <c r="G11" s="626">
        <v>-0.96683476376666677</v>
      </c>
      <c r="H11" s="626">
        <v>-0.43678273617777785</v>
      </c>
      <c r="I11" s="626">
        <v>0.36830490910000008</v>
      </c>
      <c r="J11" s="626">
        <v>0.98870894785555541</v>
      </c>
      <c r="K11" s="626">
        <v>1.3109731711666666</v>
      </c>
      <c r="L11" s="626">
        <v>1.3998662716666666</v>
      </c>
      <c r="M11" s="626">
        <v>1.3632953740000004</v>
      </c>
      <c r="N11" s="626">
        <v>2.0045753044666665</v>
      </c>
      <c r="O11" s="626">
        <v>1.9942365065333332</v>
      </c>
      <c r="P11" s="626">
        <v>2.393627169277778</v>
      </c>
      <c r="Q11" s="626">
        <v>1.717309667766667</v>
      </c>
      <c r="R11" s="556"/>
      <c r="S11" s="87"/>
    </row>
    <row r="12" spans="1:19" s="419" customFormat="1" ht="12.75" customHeight="1" x14ac:dyDescent="0.2">
      <c r="A12" s="392"/>
      <c r="B12" s="455"/>
      <c r="C12" s="402"/>
      <c r="D12" s="95" t="s">
        <v>468</v>
      </c>
      <c r="E12" s="626">
        <v>-32.080188164050007</v>
      </c>
      <c r="F12" s="626">
        <v>-30.994255316816666</v>
      </c>
      <c r="G12" s="626">
        <v>-29.6321954979</v>
      </c>
      <c r="H12" s="626">
        <v>-29.157584307516668</v>
      </c>
      <c r="I12" s="626">
        <v>-29.696040917216667</v>
      </c>
      <c r="J12" s="626">
        <v>-30.239187378666667</v>
      </c>
      <c r="K12" s="626">
        <v>-29.631397486466668</v>
      </c>
      <c r="L12" s="626">
        <v>-27.277619465533334</v>
      </c>
      <c r="M12" s="626">
        <v>-25.375470634400003</v>
      </c>
      <c r="N12" s="626">
        <v>-23.721283223583338</v>
      </c>
      <c r="O12" s="626">
        <v>-23.249031596133332</v>
      </c>
      <c r="P12" s="626">
        <v>-21.962280474416669</v>
      </c>
      <c r="Q12" s="626">
        <v>-20.519733277683333</v>
      </c>
      <c r="R12" s="556"/>
      <c r="S12" s="87"/>
    </row>
    <row r="13" spans="1:19" s="419" customFormat="1" ht="12" customHeight="1" x14ac:dyDescent="0.2">
      <c r="A13" s="392"/>
      <c r="B13" s="455"/>
      <c r="C13" s="402"/>
      <c r="D13" s="95" t="s">
        <v>469</v>
      </c>
      <c r="E13" s="626">
        <v>0.76144821286666664</v>
      </c>
      <c r="F13" s="626">
        <v>1.0573875695555557</v>
      </c>
      <c r="G13" s="626">
        <v>1.454623133677778</v>
      </c>
      <c r="H13" s="626">
        <v>1.6131432657444449</v>
      </c>
      <c r="I13" s="626">
        <v>2.2688072543333333</v>
      </c>
      <c r="J13" s="626">
        <v>2.9039761523333336</v>
      </c>
      <c r="K13" s="626">
        <v>2.9896139806888899</v>
      </c>
      <c r="L13" s="626">
        <v>3.3389531207444456</v>
      </c>
      <c r="M13" s="626">
        <v>3.1170220438333338</v>
      </c>
      <c r="N13" s="626">
        <v>3.5555644548333327</v>
      </c>
      <c r="O13" s="626">
        <v>3.5030135283222221</v>
      </c>
      <c r="P13" s="626">
        <v>3.9283916651222217</v>
      </c>
      <c r="Q13" s="626">
        <v>3.9861153239111107</v>
      </c>
      <c r="R13" s="556"/>
      <c r="S13" s="87"/>
    </row>
    <row r="14" spans="1:19" s="419" customFormat="1" ht="12" customHeight="1" x14ac:dyDescent="0.2">
      <c r="A14" s="392"/>
      <c r="B14" s="455"/>
      <c r="C14" s="402"/>
      <c r="D14" s="95" t="s">
        <v>150</v>
      </c>
      <c r="E14" s="626">
        <v>6.1001878219999996</v>
      </c>
      <c r="F14" s="626">
        <v>7.6879471723333337</v>
      </c>
      <c r="G14" s="626">
        <v>8.1167745782222216</v>
      </c>
      <c r="H14" s="626">
        <v>8.0380606452222221</v>
      </c>
      <c r="I14" s="626">
        <v>7.4175519131111116</v>
      </c>
      <c r="J14" s="626">
        <v>7.6989649042222226</v>
      </c>
      <c r="K14" s="626">
        <v>8.5378640078888903</v>
      </c>
      <c r="L14" s="626">
        <v>10.047002330444444</v>
      </c>
      <c r="M14" s="626">
        <v>10.930519223333334</v>
      </c>
      <c r="N14" s="626">
        <v>11.154121518777778</v>
      </c>
      <c r="O14" s="626">
        <v>13.992150736666668</v>
      </c>
      <c r="P14" s="626">
        <v>13.534660723333333</v>
      </c>
      <c r="Q14" s="626">
        <v>15.865445556333333</v>
      </c>
      <c r="R14" s="556"/>
      <c r="S14" s="87"/>
    </row>
    <row r="15" spans="1:19" s="419" customFormat="1" ht="10.5" customHeight="1" x14ac:dyDescent="0.2">
      <c r="A15" s="392"/>
      <c r="B15" s="455"/>
      <c r="C15" s="402"/>
      <c r="D15" s="171"/>
      <c r="E15" s="627"/>
      <c r="F15" s="627"/>
      <c r="G15" s="627"/>
      <c r="H15" s="627"/>
      <c r="I15" s="627"/>
      <c r="J15" s="627"/>
      <c r="K15" s="627"/>
      <c r="L15" s="627"/>
      <c r="M15" s="627"/>
      <c r="N15" s="627"/>
      <c r="O15" s="627"/>
      <c r="P15" s="627"/>
      <c r="Q15" s="627"/>
      <c r="R15" s="556"/>
      <c r="S15" s="87"/>
    </row>
    <row r="16" spans="1:19" s="419" customFormat="1" ht="10.5" customHeight="1" x14ac:dyDescent="0.2">
      <c r="A16" s="392"/>
      <c r="B16" s="455"/>
      <c r="C16" s="402"/>
      <c r="D16" s="171"/>
      <c r="E16" s="627"/>
      <c r="F16" s="627"/>
      <c r="G16" s="627"/>
      <c r="H16" s="627"/>
      <c r="I16" s="627"/>
      <c r="J16" s="627"/>
      <c r="K16" s="627"/>
      <c r="L16" s="627"/>
      <c r="M16" s="627"/>
      <c r="N16" s="627"/>
      <c r="O16" s="627"/>
      <c r="P16" s="627"/>
      <c r="Q16" s="627"/>
      <c r="R16" s="556"/>
      <c r="S16" s="87"/>
    </row>
    <row r="17" spans="1:19" s="419" customFormat="1" ht="10.5" customHeight="1" x14ac:dyDescent="0.2">
      <c r="A17" s="392"/>
      <c r="B17" s="455"/>
      <c r="C17" s="402"/>
      <c r="D17" s="171"/>
      <c r="E17" s="627"/>
      <c r="F17" s="627"/>
      <c r="G17" s="627"/>
      <c r="H17" s="627"/>
      <c r="I17" s="627"/>
      <c r="J17" s="627"/>
      <c r="K17" s="627"/>
      <c r="L17" s="627"/>
      <c r="M17" s="627"/>
      <c r="N17" s="627"/>
      <c r="O17" s="627"/>
      <c r="P17" s="627"/>
      <c r="Q17" s="627"/>
      <c r="R17" s="556"/>
      <c r="S17" s="87"/>
    </row>
    <row r="18" spans="1:19" s="419" customFormat="1" ht="10.5" customHeight="1" x14ac:dyDescent="0.2">
      <c r="A18" s="392"/>
      <c r="B18" s="455"/>
      <c r="C18" s="402"/>
      <c r="D18" s="171"/>
      <c r="E18" s="627"/>
      <c r="F18" s="627"/>
      <c r="G18" s="627"/>
      <c r="H18" s="627"/>
      <c r="I18" s="627"/>
      <c r="J18" s="627"/>
      <c r="K18" s="627"/>
      <c r="L18" s="627"/>
      <c r="M18" s="627"/>
      <c r="N18" s="627"/>
      <c r="O18" s="627"/>
      <c r="P18" s="627"/>
      <c r="Q18" s="627"/>
      <c r="R18" s="556"/>
      <c r="S18" s="87"/>
    </row>
    <row r="19" spans="1:19" s="419" customFormat="1" ht="10.5" customHeight="1" x14ac:dyDescent="0.2">
      <c r="A19" s="392"/>
      <c r="B19" s="455"/>
      <c r="C19" s="402"/>
      <c r="D19" s="171"/>
      <c r="E19" s="627"/>
      <c r="F19" s="627"/>
      <c r="G19" s="627"/>
      <c r="H19" s="627"/>
      <c r="I19" s="627"/>
      <c r="J19" s="627"/>
      <c r="K19" s="627"/>
      <c r="L19" s="627"/>
      <c r="M19" s="627"/>
      <c r="N19" s="627"/>
      <c r="O19" s="627"/>
      <c r="P19" s="627"/>
      <c r="Q19" s="627"/>
      <c r="R19" s="556"/>
      <c r="S19" s="87"/>
    </row>
    <row r="20" spans="1:19" s="419" customFormat="1" ht="10.5" customHeight="1" x14ac:dyDescent="0.2">
      <c r="A20" s="392"/>
      <c r="B20" s="455"/>
      <c r="C20" s="402"/>
      <c r="D20" s="171"/>
      <c r="E20" s="627"/>
      <c r="F20" s="627"/>
      <c r="G20" s="627"/>
      <c r="H20" s="627"/>
      <c r="I20" s="627"/>
      <c r="J20" s="627"/>
      <c r="K20" s="627"/>
      <c r="L20" s="627"/>
      <c r="M20" s="627"/>
      <c r="N20" s="627"/>
      <c r="O20" s="627"/>
      <c r="P20" s="627"/>
      <c r="Q20" s="627"/>
      <c r="R20" s="556"/>
      <c r="S20" s="87"/>
    </row>
    <row r="21" spans="1:19" s="419" customFormat="1" ht="10.5" customHeight="1" x14ac:dyDescent="0.2">
      <c r="A21" s="392"/>
      <c r="B21" s="455"/>
      <c r="C21" s="402"/>
      <c r="D21" s="171"/>
      <c r="E21" s="627"/>
      <c r="F21" s="627"/>
      <c r="G21" s="627"/>
      <c r="H21" s="627"/>
      <c r="I21" s="627"/>
      <c r="J21" s="627"/>
      <c r="K21" s="627"/>
      <c r="L21" s="627"/>
      <c r="M21" s="627"/>
      <c r="N21" s="627"/>
      <c r="O21" s="627"/>
      <c r="P21" s="627"/>
      <c r="Q21" s="627"/>
      <c r="R21" s="556"/>
      <c r="S21" s="87"/>
    </row>
    <row r="22" spans="1:19" s="419" customFormat="1" ht="10.5" customHeight="1" x14ac:dyDescent="0.2">
      <c r="A22" s="392"/>
      <c r="B22" s="455"/>
      <c r="C22" s="402"/>
      <c r="D22" s="171"/>
      <c r="E22" s="627"/>
      <c r="F22" s="627"/>
      <c r="G22" s="627"/>
      <c r="H22" s="627"/>
      <c r="I22" s="627"/>
      <c r="J22" s="627"/>
      <c r="K22" s="627"/>
      <c r="L22" s="627"/>
      <c r="M22" s="627"/>
      <c r="N22" s="627"/>
      <c r="O22" s="627"/>
      <c r="P22" s="627"/>
      <c r="Q22" s="627"/>
      <c r="R22" s="556"/>
      <c r="S22" s="87"/>
    </row>
    <row r="23" spans="1:19" s="419" customFormat="1" ht="10.5" customHeight="1" x14ac:dyDescent="0.2">
      <c r="A23" s="392"/>
      <c r="B23" s="455"/>
      <c r="C23" s="402"/>
      <c r="D23" s="171"/>
      <c r="E23" s="627"/>
      <c r="F23" s="627"/>
      <c r="G23" s="627"/>
      <c r="H23" s="627"/>
      <c r="I23" s="627"/>
      <c r="J23" s="627"/>
      <c r="K23" s="627"/>
      <c r="L23" s="627"/>
      <c r="M23" s="627"/>
      <c r="N23" s="627"/>
      <c r="O23" s="627"/>
      <c r="P23" s="627"/>
      <c r="Q23" s="627"/>
      <c r="R23" s="556"/>
      <c r="S23" s="87"/>
    </row>
    <row r="24" spans="1:19" s="419" customFormat="1" ht="10.5" customHeight="1" x14ac:dyDescent="0.2">
      <c r="A24" s="392"/>
      <c r="B24" s="455"/>
      <c r="C24" s="402"/>
      <c r="D24" s="171"/>
      <c r="E24" s="627"/>
      <c r="F24" s="627"/>
      <c r="G24" s="627"/>
      <c r="H24" s="627"/>
      <c r="I24" s="627"/>
      <c r="J24" s="627"/>
      <c r="K24" s="627"/>
      <c r="L24" s="627"/>
      <c r="M24" s="627"/>
      <c r="N24" s="627"/>
      <c r="O24" s="627"/>
      <c r="P24" s="627"/>
      <c r="Q24" s="627"/>
      <c r="R24" s="556"/>
      <c r="S24" s="87"/>
    </row>
    <row r="25" spans="1:19" s="419" customFormat="1" ht="10.5" customHeight="1" x14ac:dyDescent="0.2">
      <c r="A25" s="392"/>
      <c r="B25" s="455"/>
      <c r="C25" s="402"/>
      <c r="D25" s="171"/>
      <c r="E25" s="627"/>
      <c r="F25" s="627"/>
      <c r="G25" s="627"/>
      <c r="H25" s="627"/>
      <c r="I25" s="627"/>
      <c r="J25" s="627"/>
      <c r="K25" s="627"/>
      <c r="L25" s="627"/>
      <c r="M25" s="627"/>
      <c r="N25" s="627"/>
      <c r="O25" s="627"/>
      <c r="P25" s="627"/>
      <c r="Q25" s="627"/>
      <c r="R25" s="556"/>
      <c r="S25" s="87"/>
    </row>
    <row r="26" spans="1:19" s="419" customFormat="1" ht="10.5" customHeight="1" x14ac:dyDescent="0.2">
      <c r="A26" s="392"/>
      <c r="B26" s="455"/>
      <c r="C26" s="402"/>
      <c r="D26" s="171"/>
      <c r="E26" s="627"/>
      <c r="F26" s="627"/>
      <c r="G26" s="627"/>
      <c r="H26" s="627"/>
      <c r="I26" s="627"/>
      <c r="J26" s="627"/>
      <c r="K26" s="627"/>
      <c r="L26" s="627"/>
      <c r="M26" s="627"/>
      <c r="N26" s="627"/>
      <c r="O26" s="627"/>
      <c r="P26" s="627"/>
      <c r="Q26" s="627"/>
      <c r="R26" s="556"/>
      <c r="S26" s="87"/>
    </row>
    <row r="27" spans="1:19" s="419" customFormat="1" ht="10.5" customHeight="1" x14ac:dyDescent="0.2">
      <c r="A27" s="392"/>
      <c r="B27" s="455"/>
      <c r="C27" s="402"/>
      <c r="D27" s="171"/>
      <c r="E27" s="627"/>
      <c r="F27" s="627"/>
      <c r="G27" s="627"/>
      <c r="H27" s="627"/>
      <c r="I27" s="627"/>
      <c r="J27" s="627"/>
      <c r="K27" s="627"/>
      <c r="L27" s="627"/>
      <c r="M27" s="627"/>
      <c r="N27" s="627"/>
      <c r="O27" s="627"/>
      <c r="P27" s="627"/>
      <c r="Q27" s="627"/>
      <c r="R27" s="556"/>
      <c r="S27" s="87"/>
    </row>
    <row r="28" spans="1:19" s="419" customFormat="1" ht="6" customHeight="1" x14ac:dyDescent="0.2">
      <c r="A28" s="392"/>
      <c r="B28" s="455"/>
      <c r="C28" s="402"/>
      <c r="D28" s="171"/>
      <c r="E28" s="627"/>
      <c r="F28" s="627"/>
      <c r="G28" s="627"/>
      <c r="H28" s="627"/>
      <c r="I28" s="627"/>
      <c r="J28" s="627"/>
      <c r="K28" s="627"/>
      <c r="L28" s="627"/>
      <c r="M28" s="627"/>
      <c r="N28" s="627"/>
      <c r="O28" s="627"/>
      <c r="P28" s="627"/>
      <c r="Q28" s="627"/>
      <c r="R28" s="556"/>
      <c r="S28" s="87"/>
    </row>
    <row r="29" spans="1:19" s="624" customFormat="1" ht="15.75" customHeight="1" x14ac:dyDescent="0.2">
      <c r="A29" s="623"/>
      <c r="B29" s="485"/>
      <c r="C29" s="920" t="s">
        <v>307</v>
      </c>
      <c r="D29" s="209"/>
      <c r="E29" s="628"/>
      <c r="F29" s="629"/>
      <c r="G29" s="629"/>
      <c r="H29" s="629"/>
      <c r="I29" s="629"/>
      <c r="J29" s="629"/>
      <c r="K29" s="629"/>
      <c r="L29" s="629"/>
      <c r="M29" s="629"/>
      <c r="N29" s="629"/>
      <c r="O29" s="629"/>
      <c r="P29" s="629"/>
      <c r="Q29" s="629"/>
      <c r="R29" s="691"/>
      <c r="S29" s="381"/>
    </row>
    <row r="30" spans="1:19" s="419" customFormat="1" ht="11.25" customHeight="1" x14ac:dyDescent="0.2">
      <c r="A30" s="392"/>
      <c r="B30" s="455"/>
      <c r="C30" s="922"/>
      <c r="D30" s="95" t="s">
        <v>151</v>
      </c>
      <c r="E30" s="626">
        <v>2.5238975948666664</v>
      </c>
      <c r="F30" s="626">
        <v>2.9188350694</v>
      </c>
      <c r="G30" s="626">
        <v>2.8871800014999995</v>
      </c>
      <c r="H30" s="626">
        <v>2.8021648707666671</v>
      </c>
      <c r="I30" s="626">
        <v>2.3389472801999998</v>
      </c>
      <c r="J30" s="626">
        <v>1.8427612698666669</v>
      </c>
      <c r="K30" s="626">
        <v>2.3053573854000002</v>
      </c>
      <c r="L30" s="626">
        <v>2.8493574175333336</v>
      </c>
      <c r="M30" s="626">
        <v>4.5561968316000003</v>
      </c>
      <c r="N30" s="626">
        <v>4.8641431524999996</v>
      </c>
      <c r="O30" s="626">
        <v>5.1962669334333329</v>
      </c>
      <c r="P30" s="626">
        <v>5.3152462129666667</v>
      </c>
      <c r="Q30" s="626">
        <v>6.3718830043333332</v>
      </c>
      <c r="R30" s="692"/>
      <c r="S30" s="87"/>
    </row>
    <row r="31" spans="1:19" s="419" customFormat="1" ht="12.75" customHeight="1" x14ac:dyDescent="0.2">
      <c r="A31" s="392"/>
      <c r="B31" s="455"/>
      <c r="C31" s="922"/>
      <c r="D31" s="95" t="s">
        <v>470</v>
      </c>
      <c r="E31" s="626">
        <v>-18.647556284766665</v>
      </c>
      <c r="F31" s="626">
        <v>-19.607241966999997</v>
      </c>
      <c r="G31" s="626">
        <v>-18.916458150299999</v>
      </c>
      <c r="H31" s="626">
        <v>-18.919849154566666</v>
      </c>
      <c r="I31" s="626">
        <v>-19.912689063033334</v>
      </c>
      <c r="J31" s="626">
        <v>-20.8419534258</v>
      </c>
      <c r="K31" s="626">
        <v>-20.117484865733335</v>
      </c>
      <c r="L31" s="626">
        <v>-16.9534847376</v>
      </c>
      <c r="M31" s="626">
        <v>-14.351692901599998</v>
      </c>
      <c r="N31" s="626">
        <v>-11.954813460666665</v>
      </c>
      <c r="O31" s="626">
        <v>-10.813997158200001</v>
      </c>
      <c r="P31" s="626">
        <v>-9.1051182060333335</v>
      </c>
      <c r="Q31" s="626">
        <v>-7.3305611209666663</v>
      </c>
      <c r="R31" s="692"/>
      <c r="S31" s="87"/>
    </row>
    <row r="32" spans="1:19" s="419" customFormat="1" ht="11.25" customHeight="1" x14ac:dyDescent="0.2">
      <c r="A32" s="392"/>
      <c r="B32" s="455"/>
      <c r="C32" s="922"/>
      <c r="D32" s="95" t="s">
        <v>149</v>
      </c>
      <c r="E32" s="626">
        <v>3.1187361580333337</v>
      </c>
      <c r="F32" s="626">
        <v>1.6663340543333334</v>
      </c>
      <c r="G32" s="626">
        <v>0.77182998366666655</v>
      </c>
      <c r="H32" s="626">
        <v>-0.28466725206666665</v>
      </c>
      <c r="I32" s="626">
        <v>0.86249263476666671</v>
      </c>
      <c r="J32" s="626">
        <v>1.6397862595333332</v>
      </c>
      <c r="K32" s="626">
        <v>2.4739454872333333</v>
      </c>
      <c r="L32" s="626">
        <v>2.4816706312000001</v>
      </c>
      <c r="M32" s="626">
        <v>2.9375475192000002</v>
      </c>
      <c r="N32" s="626">
        <v>3.3811910015666666</v>
      </c>
      <c r="O32" s="626">
        <v>4.060561703566667</v>
      </c>
      <c r="P32" s="626">
        <v>5.0606313502666671</v>
      </c>
      <c r="Q32" s="626">
        <v>6.0559152439333337</v>
      </c>
      <c r="R32" s="692"/>
      <c r="S32" s="87"/>
    </row>
    <row r="33" spans="1:19" s="419" customFormat="1" ht="12" customHeight="1" x14ac:dyDescent="0.2">
      <c r="A33" s="392"/>
      <c r="B33" s="455"/>
      <c r="C33" s="922"/>
      <c r="D33" s="95" t="s">
        <v>152</v>
      </c>
      <c r="E33" s="626">
        <v>0.30609487633333349</v>
      </c>
      <c r="F33" s="626">
        <v>2.8307019383333336</v>
      </c>
      <c r="G33" s="626">
        <v>2.4478588099999996</v>
      </c>
      <c r="H33" s="626">
        <v>2.9360010569999999</v>
      </c>
      <c r="I33" s="626">
        <v>3.1124567139999999</v>
      </c>
      <c r="J33" s="626">
        <v>4.8875659469999997</v>
      </c>
      <c r="K33" s="626">
        <v>5.228178084333333</v>
      </c>
      <c r="L33" s="626">
        <v>6.0211151700000007</v>
      </c>
      <c r="M33" s="626">
        <v>5.1959042936666657</v>
      </c>
      <c r="N33" s="626">
        <v>4.5965489869999994</v>
      </c>
      <c r="O33" s="626">
        <v>3.7730347263333326</v>
      </c>
      <c r="P33" s="626">
        <v>3.4518464650000005</v>
      </c>
      <c r="Q33" s="626">
        <v>4.3143375353333333</v>
      </c>
      <c r="R33" s="692"/>
      <c r="S33" s="87"/>
    </row>
    <row r="34" spans="1:19" s="624" customFormat="1" ht="21" customHeight="1" x14ac:dyDescent="0.2">
      <c r="A34" s="623"/>
      <c r="B34" s="485"/>
      <c r="C34" s="1705" t="s">
        <v>306</v>
      </c>
      <c r="D34" s="1705"/>
      <c r="E34" s="630">
        <v>8.5111870487843504</v>
      </c>
      <c r="F34" s="630">
        <v>8.8907257595626934</v>
      </c>
      <c r="G34" s="630">
        <v>7.4526817777957435</v>
      </c>
      <c r="H34" s="630">
        <v>6.2977295186650295</v>
      </c>
      <c r="I34" s="630">
        <v>3.4298274847939019</v>
      </c>
      <c r="J34" s="630">
        <v>0.16979258846926223</v>
      </c>
      <c r="K34" s="630">
        <v>-3.3476755004570311</v>
      </c>
      <c r="L34" s="630">
        <v>-6.0651560548957661</v>
      </c>
      <c r="M34" s="630">
        <v>-8.5326332966785703</v>
      </c>
      <c r="N34" s="630">
        <v>-11.494659011243739</v>
      </c>
      <c r="O34" s="630">
        <v>-14.494213061404613</v>
      </c>
      <c r="P34" s="630">
        <v>-17.167523022247568</v>
      </c>
      <c r="Q34" s="630">
        <v>-18.576269416660555</v>
      </c>
      <c r="R34" s="691"/>
      <c r="S34" s="381"/>
    </row>
    <row r="35" spans="1:19" s="635" customFormat="1" ht="16.5" customHeight="1" x14ac:dyDescent="0.2">
      <c r="A35" s="631"/>
      <c r="B35" s="632"/>
      <c r="C35" s="343" t="s">
        <v>337</v>
      </c>
      <c r="D35" s="633"/>
      <c r="E35" s="634">
        <v>-12.972060245833285</v>
      </c>
      <c r="F35" s="634">
        <v>-13.251260494122596</v>
      </c>
      <c r="G35" s="634">
        <v>-12.387785044482669</v>
      </c>
      <c r="H35" s="634">
        <v>-11.585816020301444</v>
      </c>
      <c r="I35" s="634">
        <v>-10.451843627392748</v>
      </c>
      <c r="J35" s="634">
        <v>-8.2249159666128602</v>
      </c>
      <c r="K35" s="634">
        <v>-6.1721253045424982</v>
      </c>
      <c r="L35" s="634">
        <v>-4.4160331312664205</v>
      </c>
      <c r="M35" s="634">
        <v>-3.3707490664370581</v>
      </c>
      <c r="N35" s="634">
        <v>-1.7710049745440923</v>
      </c>
      <c r="O35" s="634">
        <v>0.12620790901790321</v>
      </c>
      <c r="P35" s="634">
        <v>1.6792420811565016</v>
      </c>
      <c r="Q35" s="634">
        <v>2.5322824173496365</v>
      </c>
      <c r="R35" s="693"/>
      <c r="S35" s="382"/>
    </row>
    <row r="36" spans="1:19" s="419" customFormat="1" ht="10.5" customHeight="1" x14ac:dyDescent="0.2">
      <c r="A36" s="392"/>
      <c r="B36" s="455"/>
      <c r="C36" s="636"/>
      <c r="D36" s="171"/>
      <c r="E36" s="637"/>
      <c r="F36" s="637"/>
      <c r="G36" s="637"/>
      <c r="H36" s="637"/>
      <c r="I36" s="637"/>
      <c r="J36" s="637"/>
      <c r="K36" s="637"/>
      <c r="L36" s="637"/>
      <c r="M36" s="637"/>
      <c r="N36" s="637"/>
      <c r="O36" s="637"/>
      <c r="P36" s="637"/>
      <c r="Q36" s="637"/>
      <c r="R36" s="692"/>
      <c r="S36" s="87"/>
    </row>
    <row r="37" spans="1:19" s="419" customFormat="1" ht="10.5" customHeight="1" x14ac:dyDescent="0.2">
      <c r="A37" s="392"/>
      <c r="B37" s="455"/>
      <c r="C37" s="636"/>
      <c r="D37" s="171"/>
      <c r="E37" s="637"/>
      <c r="F37" s="637"/>
      <c r="G37" s="637"/>
      <c r="H37" s="637"/>
      <c r="I37" s="637"/>
      <c r="J37" s="637"/>
      <c r="K37" s="637"/>
      <c r="L37" s="637"/>
      <c r="M37" s="637"/>
      <c r="N37" s="637"/>
      <c r="O37" s="637"/>
      <c r="P37" s="637"/>
      <c r="Q37" s="637"/>
      <c r="R37" s="692"/>
      <c r="S37" s="87"/>
    </row>
    <row r="38" spans="1:19" s="419" customFormat="1" ht="10.5" customHeight="1" x14ac:dyDescent="0.2">
      <c r="A38" s="392"/>
      <c r="B38" s="455"/>
      <c r="C38" s="636"/>
      <c r="D38" s="171"/>
      <c r="E38" s="637"/>
      <c r="F38" s="637"/>
      <c r="G38" s="637"/>
      <c r="H38" s="637"/>
      <c r="I38" s="637"/>
      <c r="J38" s="637"/>
      <c r="K38" s="637"/>
      <c r="L38" s="637"/>
      <c r="M38" s="637"/>
      <c r="N38" s="637"/>
      <c r="O38" s="637"/>
      <c r="P38" s="637"/>
      <c r="Q38" s="637"/>
      <c r="R38" s="692"/>
      <c r="S38" s="87"/>
    </row>
    <row r="39" spans="1:19" s="419" customFormat="1" ht="10.5" customHeight="1" x14ac:dyDescent="0.2">
      <c r="A39" s="392"/>
      <c r="B39" s="455"/>
      <c r="C39" s="636"/>
      <c r="D39" s="171"/>
      <c r="E39" s="637"/>
      <c r="F39" s="637"/>
      <c r="G39" s="637"/>
      <c r="H39" s="637"/>
      <c r="I39" s="637"/>
      <c r="J39" s="637"/>
      <c r="K39" s="637"/>
      <c r="L39" s="637"/>
      <c r="M39" s="637"/>
      <c r="N39" s="637"/>
      <c r="O39" s="637"/>
      <c r="P39" s="637"/>
      <c r="Q39" s="637"/>
      <c r="R39" s="692"/>
      <c r="S39" s="87"/>
    </row>
    <row r="40" spans="1:19" s="419" customFormat="1" ht="10.5" customHeight="1" x14ac:dyDescent="0.2">
      <c r="A40" s="392"/>
      <c r="B40" s="455"/>
      <c r="C40" s="636"/>
      <c r="D40" s="171"/>
      <c r="E40" s="637"/>
      <c r="F40" s="637"/>
      <c r="G40" s="637"/>
      <c r="H40" s="637"/>
      <c r="I40" s="637"/>
      <c r="J40" s="637"/>
      <c r="K40" s="637"/>
      <c r="L40" s="637"/>
      <c r="M40" s="637"/>
      <c r="N40" s="637"/>
      <c r="O40" s="637"/>
      <c r="P40" s="637"/>
      <c r="Q40" s="637"/>
      <c r="R40" s="692"/>
      <c r="S40" s="87"/>
    </row>
    <row r="41" spans="1:19" s="419" customFormat="1" ht="10.5" customHeight="1" x14ac:dyDescent="0.2">
      <c r="A41" s="392"/>
      <c r="B41" s="455"/>
      <c r="C41" s="636"/>
      <c r="D41" s="171"/>
      <c r="E41" s="637"/>
      <c r="F41" s="637"/>
      <c r="G41" s="637"/>
      <c r="H41" s="637"/>
      <c r="I41" s="637"/>
      <c r="J41" s="637"/>
      <c r="K41" s="637"/>
      <c r="L41" s="637"/>
      <c r="M41" s="637"/>
      <c r="N41" s="637"/>
      <c r="O41" s="637"/>
      <c r="P41" s="637"/>
      <c r="Q41" s="637"/>
      <c r="R41" s="692"/>
      <c r="S41" s="87"/>
    </row>
    <row r="42" spans="1:19" s="419" customFormat="1" ht="10.5" customHeight="1" x14ac:dyDescent="0.2">
      <c r="A42" s="392"/>
      <c r="B42" s="455"/>
      <c r="C42" s="636"/>
      <c r="D42" s="171"/>
      <c r="E42" s="637"/>
      <c r="F42" s="637"/>
      <c r="G42" s="637"/>
      <c r="H42" s="637"/>
      <c r="I42" s="637"/>
      <c r="J42" s="637"/>
      <c r="K42" s="637"/>
      <c r="L42" s="637"/>
      <c r="M42" s="637"/>
      <c r="N42" s="637"/>
      <c r="O42" s="637"/>
      <c r="P42" s="637"/>
      <c r="Q42" s="637"/>
      <c r="R42" s="692"/>
      <c r="S42" s="87"/>
    </row>
    <row r="43" spans="1:19" s="419" customFormat="1" ht="10.5" customHeight="1" x14ac:dyDescent="0.2">
      <c r="A43" s="392"/>
      <c r="B43" s="455"/>
      <c r="C43" s="636"/>
      <c r="D43" s="171"/>
      <c r="E43" s="637"/>
      <c r="F43" s="637"/>
      <c r="G43" s="637"/>
      <c r="H43" s="637"/>
      <c r="I43" s="637"/>
      <c r="J43" s="637"/>
      <c r="K43" s="637"/>
      <c r="L43" s="637"/>
      <c r="M43" s="637"/>
      <c r="N43" s="637"/>
      <c r="O43" s="637"/>
      <c r="P43" s="637"/>
      <c r="Q43" s="637"/>
      <c r="R43" s="692"/>
      <c r="S43" s="87"/>
    </row>
    <row r="44" spans="1:19" s="419" customFormat="1" ht="10.5" customHeight="1" x14ac:dyDescent="0.2">
      <c r="A44" s="392"/>
      <c r="B44" s="455"/>
      <c r="C44" s="636"/>
      <c r="D44" s="171"/>
      <c r="E44" s="637"/>
      <c r="F44" s="637"/>
      <c r="G44" s="637"/>
      <c r="H44" s="637"/>
      <c r="I44" s="637"/>
      <c r="J44" s="637"/>
      <c r="K44" s="637"/>
      <c r="L44" s="637"/>
      <c r="M44" s="637"/>
      <c r="N44" s="637"/>
      <c r="O44" s="637"/>
      <c r="P44" s="637"/>
      <c r="Q44" s="637"/>
      <c r="R44" s="692"/>
      <c r="S44" s="87"/>
    </row>
    <row r="45" spans="1:19" s="419" customFormat="1" ht="10.5" customHeight="1" x14ac:dyDescent="0.2">
      <c r="A45" s="392"/>
      <c r="B45" s="455"/>
      <c r="C45" s="636"/>
      <c r="D45" s="171"/>
      <c r="E45" s="637"/>
      <c r="F45" s="637"/>
      <c r="G45" s="637"/>
      <c r="H45" s="637"/>
      <c r="I45" s="637"/>
      <c r="J45" s="637"/>
      <c r="K45" s="637"/>
      <c r="L45" s="637"/>
      <c r="M45" s="637"/>
      <c r="N45" s="637"/>
      <c r="O45" s="637"/>
      <c r="P45" s="637"/>
      <c r="Q45" s="637"/>
      <c r="R45" s="692"/>
      <c r="S45" s="87"/>
    </row>
    <row r="46" spans="1:19" s="419" customFormat="1" ht="10.5" customHeight="1" x14ac:dyDescent="0.2">
      <c r="A46" s="392"/>
      <c r="B46" s="455"/>
      <c r="C46" s="636"/>
      <c r="D46" s="171"/>
      <c r="E46" s="637"/>
      <c r="F46" s="637"/>
      <c r="G46" s="637"/>
      <c r="H46" s="637"/>
      <c r="I46" s="637"/>
      <c r="J46" s="637"/>
      <c r="K46" s="637"/>
      <c r="L46" s="637"/>
      <c r="M46" s="637"/>
      <c r="N46" s="637"/>
      <c r="O46" s="637"/>
      <c r="P46" s="637"/>
      <c r="Q46" s="637"/>
      <c r="R46" s="692"/>
      <c r="S46" s="87"/>
    </row>
    <row r="47" spans="1:19" s="419" customFormat="1" ht="10.5" customHeight="1" x14ac:dyDescent="0.2">
      <c r="A47" s="392"/>
      <c r="B47" s="455"/>
      <c r="C47" s="636"/>
      <c r="D47" s="171"/>
      <c r="E47" s="637"/>
      <c r="F47" s="637"/>
      <c r="G47" s="637"/>
      <c r="H47" s="637"/>
      <c r="I47" s="637"/>
      <c r="J47" s="637"/>
      <c r="K47" s="637"/>
      <c r="L47" s="637"/>
      <c r="M47" s="637"/>
      <c r="N47" s="637"/>
      <c r="O47" s="637"/>
      <c r="P47" s="637"/>
      <c r="Q47" s="637"/>
      <c r="R47" s="692"/>
      <c r="S47" s="87"/>
    </row>
    <row r="48" spans="1:19" s="419" customFormat="1" ht="10.5" customHeight="1" x14ac:dyDescent="0.2">
      <c r="A48" s="392"/>
      <c r="B48" s="455"/>
      <c r="C48" s="636"/>
      <c r="D48" s="171"/>
      <c r="E48" s="637"/>
      <c r="F48" s="637"/>
      <c r="G48" s="637"/>
      <c r="H48" s="637"/>
      <c r="I48" s="637"/>
      <c r="J48" s="637"/>
      <c r="K48" s="637"/>
      <c r="L48" s="637"/>
      <c r="M48" s="637"/>
      <c r="N48" s="637"/>
      <c r="O48" s="637"/>
      <c r="P48" s="637"/>
      <c r="Q48" s="637"/>
      <c r="R48" s="692"/>
      <c r="S48" s="87"/>
    </row>
    <row r="49" spans="1:19" s="624" customFormat="1" ht="15.75" customHeight="1" x14ac:dyDescent="0.2">
      <c r="A49" s="623"/>
      <c r="B49" s="485"/>
      <c r="C49" s="920" t="s">
        <v>153</v>
      </c>
      <c r="D49" s="209"/>
      <c r="E49" s="628"/>
      <c r="F49" s="629"/>
      <c r="G49" s="629"/>
      <c r="H49" s="629"/>
      <c r="I49" s="629"/>
      <c r="J49" s="629"/>
      <c r="K49" s="629"/>
      <c r="L49" s="629"/>
      <c r="M49" s="629"/>
      <c r="N49" s="629"/>
      <c r="O49" s="629"/>
      <c r="P49" s="629"/>
      <c r="Q49" s="629"/>
      <c r="R49" s="691"/>
      <c r="S49" s="381"/>
    </row>
    <row r="50" spans="1:19" s="624" customFormat="1" ht="15.75" customHeight="1" x14ac:dyDescent="0.2">
      <c r="A50" s="623"/>
      <c r="B50" s="485"/>
      <c r="C50" s="638"/>
      <c r="D50" s="232" t="s">
        <v>305</v>
      </c>
      <c r="E50" s="634">
        <v>497.66300000000001</v>
      </c>
      <c r="F50" s="634">
        <v>498.76299999999998</v>
      </c>
      <c r="G50" s="634">
        <v>491.10700000000003</v>
      </c>
      <c r="H50" s="634">
        <v>490.589</v>
      </c>
      <c r="I50" s="634">
        <v>486.43400000000003</v>
      </c>
      <c r="J50" s="634">
        <v>482.55599999999998</v>
      </c>
      <c r="K50" s="634">
        <v>494.73</v>
      </c>
      <c r="L50" s="634">
        <v>487.62900000000002</v>
      </c>
      <c r="M50" s="634">
        <v>471.47399999999999</v>
      </c>
      <c r="N50" s="634">
        <v>450.96100000000001</v>
      </c>
      <c r="O50" s="634">
        <v>432.274</v>
      </c>
      <c r="P50" s="634">
        <v>418.18900000000002</v>
      </c>
      <c r="Q50" s="634">
        <v>416.27499999999998</v>
      </c>
      <c r="R50" s="691"/>
      <c r="S50" s="381"/>
    </row>
    <row r="51" spans="1:19" s="642" customFormat="1" ht="12" customHeight="1" x14ac:dyDescent="0.2">
      <c r="A51" s="639"/>
      <c r="B51" s="640"/>
      <c r="C51" s="641"/>
      <c r="D51" s="680" t="s">
        <v>237</v>
      </c>
      <c r="E51" s="626">
        <v>19.891999999999999</v>
      </c>
      <c r="F51" s="626">
        <v>19.463000000000001</v>
      </c>
      <c r="G51" s="626">
        <v>19.338999999999999</v>
      </c>
      <c r="H51" s="626">
        <v>20.108000000000001</v>
      </c>
      <c r="I51" s="626">
        <v>21.564</v>
      </c>
      <c r="J51" s="626">
        <v>21.448</v>
      </c>
      <c r="K51" s="626">
        <v>22.411999999999999</v>
      </c>
      <c r="L51" s="626">
        <v>21.803999999999998</v>
      </c>
      <c r="M51" s="626">
        <v>20.495999999999999</v>
      </c>
      <c r="N51" s="626">
        <v>18.724</v>
      </c>
      <c r="O51" s="626">
        <v>17.57</v>
      </c>
      <c r="P51" s="626">
        <v>16.57</v>
      </c>
      <c r="Q51" s="626">
        <v>16.056999999999999</v>
      </c>
      <c r="R51" s="694"/>
      <c r="S51" s="87"/>
    </row>
    <row r="52" spans="1:19" s="646" customFormat="1" ht="15" customHeight="1" x14ac:dyDescent="0.2">
      <c r="A52" s="643"/>
      <c r="B52" s="644"/>
      <c r="C52" s="645"/>
      <c r="D52" s="232" t="s">
        <v>303</v>
      </c>
      <c r="E52" s="634">
        <v>47.27</v>
      </c>
      <c r="F52" s="634">
        <v>50.372</v>
      </c>
      <c r="G52" s="634">
        <v>65.453999999999994</v>
      </c>
      <c r="H52" s="634">
        <v>58.289000000000001</v>
      </c>
      <c r="I52" s="634">
        <v>58.241999999999997</v>
      </c>
      <c r="J52" s="634">
        <v>46.031999999999996</v>
      </c>
      <c r="K52" s="634">
        <v>59.506</v>
      </c>
      <c r="L52" s="634">
        <v>43.954000000000001</v>
      </c>
      <c r="M52" s="634">
        <v>50.847999999999999</v>
      </c>
      <c r="N52" s="634">
        <v>37.706000000000003</v>
      </c>
      <c r="O52" s="634">
        <v>43.573</v>
      </c>
      <c r="P52" s="634">
        <v>41.206000000000003</v>
      </c>
      <c r="Q52" s="634">
        <v>43.354999999999997</v>
      </c>
      <c r="R52" s="695"/>
      <c r="S52" s="381"/>
    </row>
    <row r="53" spans="1:19" s="419" customFormat="1" ht="11.25" customHeight="1" x14ac:dyDescent="0.2">
      <c r="A53" s="392"/>
      <c r="B53" s="455"/>
      <c r="C53" s="636"/>
      <c r="D53" s="680" t="s">
        <v>238</v>
      </c>
      <c r="E53" s="626">
        <v>-16.626982027267758</v>
      </c>
      <c r="F53" s="626">
        <v>-4.877726371447455</v>
      </c>
      <c r="G53" s="626">
        <v>-12.038380906305445</v>
      </c>
      <c r="H53" s="626">
        <v>-16.960139043223066</v>
      </c>
      <c r="I53" s="626">
        <v>-9.9744957106422394</v>
      </c>
      <c r="J53" s="626">
        <v>-14.807617567042374</v>
      </c>
      <c r="K53" s="626">
        <v>-8.3592570918162963</v>
      </c>
      <c r="L53" s="626">
        <v>-18.045196897374694</v>
      </c>
      <c r="M53" s="626">
        <v>-4.8930121203052508</v>
      </c>
      <c r="N53" s="626">
        <v>-24.792564225307167</v>
      </c>
      <c r="O53" s="626">
        <v>-12.864456265248169</v>
      </c>
      <c r="P53" s="626">
        <v>-16.748828188136411</v>
      </c>
      <c r="Q53" s="626">
        <v>-8.2822085889570634</v>
      </c>
      <c r="R53" s="692"/>
      <c r="S53" s="87"/>
    </row>
    <row r="54" spans="1:19" s="624" customFormat="1" ht="15.75" customHeight="1" x14ac:dyDescent="0.2">
      <c r="A54" s="623"/>
      <c r="B54" s="485"/>
      <c r="C54" s="920" t="s">
        <v>304</v>
      </c>
      <c r="D54" s="209"/>
      <c r="E54" s="634">
        <v>11.95</v>
      </c>
      <c r="F54" s="634">
        <v>9.593</v>
      </c>
      <c r="G54" s="634">
        <v>11.157999999999999</v>
      </c>
      <c r="H54" s="634">
        <v>9.4450000000000003</v>
      </c>
      <c r="I54" s="634">
        <v>8.3239999999999998</v>
      </c>
      <c r="J54" s="634">
        <v>5.9660000000000002</v>
      </c>
      <c r="K54" s="634">
        <v>11.226000000000001</v>
      </c>
      <c r="L54" s="634">
        <v>14.064</v>
      </c>
      <c r="M54" s="634">
        <v>15.891999999999999</v>
      </c>
      <c r="N54" s="634">
        <v>10.977</v>
      </c>
      <c r="O54" s="634">
        <v>17.074000000000002</v>
      </c>
      <c r="P54" s="634">
        <v>13.68</v>
      </c>
      <c r="Q54" s="634">
        <v>11.481999999999999</v>
      </c>
      <c r="R54" s="691"/>
      <c r="S54" s="381"/>
    </row>
    <row r="55" spans="1:19" s="419" customFormat="1" ht="9.75" customHeight="1" x14ac:dyDescent="0.2">
      <c r="A55" s="603"/>
      <c r="B55" s="647"/>
      <c r="C55" s="648"/>
      <c r="D55" s="680" t="s">
        <v>154</v>
      </c>
      <c r="E55" s="626">
        <v>-22.225837943377812</v>
      </c>
      <c r="F55" s="626">
        <v>-29.035360260393549</v>
      </c>
      <c r="G55" s="626">
        <v>-34.376286537669834</v>
      </c>
      <c r="H55" s="626">
        <v>-41.451772873791228</v>
      </c>
      <c r="I55" s="626">
        <v>-37.115660648183123</v>
      </c>
      <c r="J55" s="626">
        <v>-43.110517783922951</v>
      </c>
      <c r="K55" s="626">
        <v>-27.848833472588208</v>
      </c>
      <c r="L55" s="626">
        <v>-9.9442914772363444</v>
      </c>
      <c r="M55" s="626">
        <v>-2.7060119995102272</v>
      </c>
      <c r="N55" s="626">
        <v>-22.973826398147491</v>
      </c>
      <c r="O55" s="626">
        <v>1.197249881460416</v>
      </c>
      <c r="P55" s="626">
        <v>-15.939535455327524</v>
      </c>
      <c r="Q55" s="626">
        <v>-3.9163179916318014</v>
      </c>
      <c r="R55" s="692"/>
      <c r="S55" s="87"/>
    </row>
    <row r="56" spans="1:19" s="624" customFormat="1" ht="15.75" customHeight="1" x14ac:dyDescent="0.2">
      <c r="A56" s="623"/>
      <c r="B56" s="485"/>
      <c r="C56" s="1705" t="s">
        <v>336</v>
      </c>
      <c r="D56" s="1705"/>
      <c r="E56" s="634">
        <v>218.26300000000001</v>
      </c>
      <c r="F56" s="634">
        <v>216.30199999999999</v>
      </c>
      <c r="G56" s="634">
        <v>222.14099999999999</v>
      </c>
      <c r="H56" s="634">
        <v>209.971</v>
      </c>
      <c r="I56" s="634">
        <v>225.50200000000001</v>
      </c>
      <c r="J56" s="634">
        <v>224.489</v>
      </c>
      <c r="K56" s="634">
        <v>221.23400000000001</v>
      </c>
      <c r="L56" s="634">
        <v>217.255</v>
      </c>
      <c r="M56" s="634">
        <v>210.285</v>
      </c>
      <c r="N56" s="634">
        <v>211.43100000000001</v>
      </c>
      <c r="O56" s="634">
        <v>200.786</v>
      </c>
      <c r="P56" s="634">
        <v>191.30699999999999</v>
      </c>
      <c r="Q56" s="634">
        <v>189.06899999999999</v>
      </c>
      <c r="R56" s="692"/>
      <c r="S56" s="381"/>
    </row>
    <row r="57" spans="1:19" s="419" customFormat="1" ht="10.5" customHeight="1" x14ac:dyDescent="0.2">
      <c r="A57" s="392"/>
      <c r="B57" s="455"/>
      <c r="C57" s="649"/>
      <c r="D57" s="649"/>
      <c r="E57" s="650"/>
      <c r="F57" s="651"/>
      <c r="G57" s="651"/>
      <c r="H57" s="651"/>
      <c r="I57" s="651"/>
      <c r="J57" s="651"/>
      <c r="K57" s="651"/>
      <c r="L57" s="651"/>
      <c r="M57" s="651"/>
      <c r="N57" s="651"/>
      <c r="O57" s="651"/>
      <c r="P57" s="651"/>
      <c r="Q57" s="651"/>
      <c r="R57" s="692"/>
      <c r="S57" s="87"/>
    </row>
    <row r="58" spans="1:19" s="419" customFormat="1" ht="10.5" customHeight="1" x14ac:dyDescent="0.2">
      <c r="A58" s="392"/>
      <c r="B58" s="455"/>
      <c r="C58" s="636"/>
      <c r="D58" s="171"/>
      <c r="E58" s="627"/>
      <c r="F58" s="627"/>
      <c r="G58" s="627"/>
      <c r="H58" s="627"/>
      <c r="I58" s="627"/>
      <c r="J58" s="627"/>
      <c r="K58" s="627"/>
      <c r="L58" s="627"/>
      <c r="M58" s="627"/>
      <c r="N58" s="627"/>
      <c r="O58" s="627"/>
      <c r="P58" s="627"/>
      <c r="Q58" s="627"/>
      <c r="R58" s="692"/>
      <c r="S58" s="87"/>
    </row>
    <row r="59" spans="1:19" s="419" customFormat="1" ht="10.5" customHeight="1" x14ac:dyDescent="0.2">
      <c r="A59" s="392"/>
      <c r="B59" s="455"/>
      <c r="C59" s="636"/>
      <c r="D59" s="171"/>
      <c r="E59" s="637"/>
      <c r="F59" s="637"/>
      <c r="G59" s="637"/>
      <c r="H59" s="637"/>
      <c r="I59" s="637"/>
      <c r="J59" s="637"/>
      <c r="K59" s="637"/>
      <c r="L59" s="637"/>
      <c r="M59" s="637"/>
      <c r="N59" s="637"/>
      <c r="O59" s="637"/>
      <c r="P59" s="637"/>
      <c r="Q59" s="637"/>
      <c r="R59" s="692"/>
      <c r="S59" s="87"/>
    </row>
    <row r="60" spans="1:19" s="419" customFormat="1" ht="10.5" customHeight="1" x14ac:dyDescent="0.2">
      <c r="A60" s="392"/>
      <c r="B60" s="455"/>
      <c r="C60" s="636"/>
      <c r="D60" s="171"/>
      <c r="E60" s="637"/>
      <c r="F60" s="637"/>
      <c r="G60" s="637"/>
      <c r="H60" s="637"/>
      <c r="I60" s="637"/>
      <c r="J60" s="637"/>
      <c r="K60" s="637"/>
      <c r="L60" s="637"/>
      <c r="M60" s="637"/>
      <c r="N60" s="637"/>
      <c r="O60" s="637"/>
      <c r="P60" s="637"/>
      <c r="Q60" s="637"/>
      <c r="R60" s="692"/>
      <c r="S60" s="87"/>
    </row>
    <row r="61" spans="1:19" s="419" customFormat="1" ht="10.5" customHeight="1" x14ac:dyDescent="0.2">
      <c r="A61" s="392"/>
      <c r="B61" s="455"/>
      <c r="C61" s="636"/>
      <c r="D61" s="171"/>
      <c r="E61" s="637"/>
      <c r="F61" s="637"/>
      <c r="G61" s="637"/>
      <c r="H61" s="637"/>
      <c r="I61" s="637"/>
      <c r="J61" s="637"/>
      <c r="K61" s="637"/>
      <c r="L61" s="637"/>
      <c r="M61" s="637"/>
      <c r="N61" s="637"/>
      <c r="O61" s="637"/>
      <c r="P61" s="637"/>
      <c r="Q61" s="637"/>
      <c r="R61" s="692"/>
      <c r="S61" s="87"/>
    </row>
    <row r="62" spans="1:19" s="419" customFormat="1" ht="10.5" customHeight="1" x14ac:dyDescent="0.2">
      <c r="A62" s="392"/>
      <c r="B62" s="455"/>
      <c r="C62" s="636"/>
      <c r="D62" s="171"/>
      <c r="E62" s="637"/>
      <c r="F62" s="637"/>
      <c r="G62" s="637"/>
      <c r="H62" s="637"/>
      <c r="I62" s="637"/>
      <c r="J62" s="637"/>
      <c r="K62" s="637"/>
      <c r="L62" s="637"/>
      <c r="M62" s="637"/>
      <c r="N62" s="637"/>
      <c r="O62" s="637"/>
      <c r="P62" s="637"/>
      <c r="Q62" s="637"/>
      <c r="R62" s="692"/>
      <c r="S62" s="87"/>
    </row>
    <row r="63" spans="1:19" s="419" customFormat="1" ht="10.5" customHeight="1" x14ac:dyDescent="0.2">
      <c r="A63" s="392"/>
      <c r="B63" s="455"/>
      <c r="C63" s="636"/>
      <c r="D63" s="171"/>
      <c r="E63" s="637"/>
      <c r="F63" s="637"/>
      <c r="G63" s="637"/>
      <c r="H63" s="637"/>
      <c r="I63" s="637"/>
      <c r="J63" s="637"/>
      <c r="K63" s="637"/>
      <c r="L63" s="637"/>
      <c r="M63" s="637"/>
      <c r="N63" s="637"/>
      <c r="O63" s="637"/>
      <c r="P63" s="637"/>
      <c r="Q63" s="637"/>
      <c r="R63" s="692"/>
      <c r="S63" s="87"/>
    </row>
    <row r="64" spans="1:19" s="419" customFormat="1" ht="10.5" customHeight="1" x14ac:dyDescent="0.2">
      <c r="A64" s="392"/>
      <c r="B64" s="455"/>
      <c r="C64" s="636"/>
      <c r="D64" s="171"/>
      <c r="E64" s="637"/>
      <c r="F64" s="637"/>
      <c r="G64" s="637"/>
      <c r="H64" s="637"/>
      <c r="I64" s="637"/>
      <c r="J64" s="637"/>
      <c r="K64" s="637"/>
      <c r="L64" s="637"/>
      <c r="M64" s="637"/>
      <c r="N64" s="637"/>
      <c r="O64" s="637"/>
      <c r="P64" s="637"/>
      <c r="Q64" s="637"/>
      <c r="R64" s="692"/>
      <c r="S64" s="87"/>
    </row>
    <row r="65" spans="1:19" s="419" customFormat="1" ht="10.5" customHeight="1" x14ac:dyDescent="0.2">
      <c r="A65" s="392"/>
      <c r="B65" s="455"/>
      <c r="C65" s="636"/>
      <c r="D65" s="171"/>
      <c r="E65" s="637"/>
      <c r="F65" s="637"/>
      <c r="G65" s="637"/>
      <c r="H65" s="637"/>
      <c r="I65" s="637"/>
      <c r="J65" s="637"/>
      <c r="K65" s="637"/>
      <c r="L65" s="637"/>
      <c r="M65" s="637"/>
      <c r="N65" s="637"/>
      <c r="O65" s="637"/>
      <c r="P65" s="637"/>
      <c r="Q65" s="637"/>
      <c r="R65" s="692"/>
      <c r="S65" s="87"/>
    </row>
    <row r="66" spans="1:19" s="419" customFormat="1" ht="10.5" customHeight="1" x14ac:dyDescent="0.2">
      <c r="A66" s="392"/>
      <c r="B66" s="455"/>
      <c r="C66" s="636"/>
      <c r="D66" s="171"/>
      <c r="E66" s="637"/>
      <c r="F66" s="637"/>
      <c r="G66" s="637"/>
      <c r="H66" s="637"/>
      <c r="I66" s="637"/>
      <c r="J66" s="637"/>
      <c r="K66" s="637"/>
      <c r="L66" s="637"/>
      <c r="M66" s="637"/>
      <c r="N66" s="637"/>
      <c r="O66" s="637"/>
      <c r="P66" s="637"/>
      <c r="Q66" s="637"/>
      <c r="R66" s="692"/>
      <c r="S66" s="87"/>
    </row>
    <row r="67" spans="1:19" s="419" customFormat="1" ht="10.5" customHeight="1" x14ac:dyDescent="0.2">
      <c r="A67" s="392"/>
      <c r="B67" s="455"/>
      <c r="C67" s="636"/>
      <c r="D67" s="171"/>
      <c r="E67" s="637"/>
      <c r="F67" s="637"/>
      <c r="G67" s="637"/>
      <c r="H67" s="637"/>
      <c r="I67" s="637"/>
      <c r="J67" s="637"/>
      <c r="K67" s="637"/>
      <c r="L67" s="637"/>
      <c r="M67" s="637"/>
      <c r="N67" s="637"/>
      <c r="O67" s="637"/>
      <c r="P67" s="637"/>
      <c r="Q67" s="637"/>
      <c r="R67" s="692"/>
      <c r="S67" s="87"/>
    </row>
    <row r="68" spans="1:19" s="419" customFormat="1" ht="10.5" customHeight="1" x14ac:dyDescent="0.2">
      <c r="A68" s="392"/>
      <c r="B68" s="455"/>
      <c r="C68" s="636"/>
      <c r="D68" s="171"/>
      <c r="E68" s="637"/>
      <c r="F68" s="637"/>
      <c r="G68" s="637"/>
      <c r="H68" s="637"/>
      <c r="I68" s="637"/>
      <c r="J68" s="637"/>
      <c r="K68" s="637"/>
      <c r="L68" s="637"/>
      <c r="M68" s="637"/>
      <c r="N68" s="637"/>
      <c r="O68" s="637"/>
      <c r="P68" s="637"/>
      <c r="Q68" s="637"/>
      <c r="R68" s="692"/>
      <c r="S68" s="87"/>
    </row>
    <row r="69" spans="1:19" s="419" customFormat="1" ht="10.5" customHeight="1" x14ac:dyDescent="0.2">
      <c r="A69" s="392"/>
      <c r="B69" s="455"/>
      <c r="C69" s="636"/>
      <c r="D69" s="171"/>
      <c r="E69" s="637"/>
      <c r="F69" s="637"/>
      <c r="G69" s="637"/>
      <c r="H69" s="637"/>
      <c r="I69" s="637"/>
      <c r="J69" s="637"/>
      <c r="K69" s="637"/>
      <c r="L69" s="637"/>
      <c r="M69" s="637"/>
      <c r="N69" s="637"/>
      <c r="O69" s="637"/>
      <c r="P69" s="637"/>
      <c r="Q69" s="637"/>
      <c r="R69" s="692"/>
      <c r="S69" s="87"/>
    </row>
    <row r="70" spans="1:19" s="419" customFormat="1" ht="17.25" customHeight="1" x14ac:dyDescent="0.2">
      <c r="A70" s="392"/>
      <c r="B70" s="455"/>
      <c r="C70" s="1706" t="s">
        <v>472</v>
      </c>
      <c r="D70" s="1706"/>
      <c r="E70" s="1706"/>
      <c r="F70" s="1706"/>
      <c r="G70" s="1706"/>
      <c r="H70" s="1706"/>
      <c r="I70" s="1706"/>
      <c r="J70" s="1706"/>
      <c r="K70" s="1706"/>
      <c r="L70" s="1706"/>
      <c r="M70" s="1706"/>
      <c r="N70" s="1706"/>
      <c r="O70" s="1706"/>
      <c r="P70" s="1706"/>
      <c r="Q70" s="1706"/>
      <c r="R70" s="692"/>
      <c r="S70" s="87"/>
    </row>
    <row r="71" spans="1:19" s="723" customFormat="1" ht="11.25" customHeight="1" x14ac:dyDescent="0.2">
      <c r="A71" s="404"/>
      <c r="B71" s="551"/>
      <c r="C71" s="1709" t="s">
        <v>486</v>
      </c>
      <c r="D71" s="1709"/>
      <c r="E71" s="1709"/>
      <c r="F71" s="1709"/>
      <c r="G71" s="1709"/>
      <c r="H71" s="1709"/>
      <c r="I71" s="1709"/>
      <c r="J71" s="1709"/>
      <c r="K71" s="1709"/>
      <c r="L71" s="1708" t="s">
        <v>467</v>
      </c>
      <c r="M71" s="1708"/>
      <c r="N71" s="1708"/>
      <c r="O71" s="1707" t="s">
        <v>466</v>
      </c>
      <c r="P71" s="1707"/>
      <c r="Q71" s="1707"/>
      <c r="R71" s="1035"/>
      <c r="S71" s="1035"/>
    </row>
    <row r="72" spans="1:19" s="419" customFormat="1" ht="9.75" customHeight="1" x14ac:dyDescent="0.2">
      <c r="A72" s="392"/>
      <c r="B72" s="455"/>
      <c r="C72" s="1036" t="s">
        <v>473</v>
      </c>
      <c r="D72" s="1036"/>
      <c r="R72" s="692"/>
      <c r="S72" s="87"/>
    </row>
    <row r="73" spans="1:19" x14ac:dyDescent="0.2">
      <c r="A73" s="392"/>
      <c r="B73" s="652">
        <v>20</v>
      </c>
      <c r="C73" s="1680">
        <v>42948</v>
      </c>
      <c r="D73" s="1680"/>
      <c r="E73" s="617"/>
      <c r="F73" s="653"/>
      <c r="G73" s="653"/>
      <c r="H73" s="653"/>
      <c r="I73" s="653"/>
      <c r="J73" s="654"/>
      <c r="K73" s="654"/>
      <c r="L73" s="654"/>
      <c r="M73" s="654"/>
      <c r="N73" s="655"/>
      <c r="O73" s="655"/>
      <c r="P73" s="655"/>
      <c r="Q73" s="921"/>
      <c r="R73" s="696"/>
      <c r="S73" s="921"/>
    </row>
  </sheetData>
  <mergeCells count="11">
    <mergeCell ref="C70:Q70"/>
    <mergeCell ref="C73:D73"/>
    <mergeCell ref="O71:Q71"/>
    <mergeCell ref="L71:N71"/>
    <mergeCell ref="C71:K71"/>
    <mergeCell ref="E1:Q1"/>
    <mergeCell ref="P3:Q3"/>
    <mergeCell ref="C34:D34"/>
    <mergeCell ref="C56:D56"/>
    <mergeCell ref="E6:J6"/>
    <mergeCell ref="K6:Q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792"/>
      <c r="C1" s="793" t="s">
        <v>392</v>
      </c>
      <c r="D1" s="794"/>
      <c r="E1" s="99"/>
      <c r="F1" s="99"/>
      <c r="G1" s="99"/>
      <c r="H1" s="99"/>
      <c r="I1" s="795"/>
      <c r="J1" s="99"/>
      <c r="K1" s="99"/>
      <c r="L1" s="96"/>
    </row>
    <row r="2" spans="1:12" ht="6" customHeight="1" x14ac:dyDescent="0.2">
      <c r="A2" s="327"/>
      <c r="B2" s="796"/>
      <c r="C2" s="797"/>
      <c r="D2" s="797"/>
      <c r="E2" s="798"/>
      <c r="F2" s="798"/>
      <c r="G2" s="798"/>
      <c r="H2" s="798"/>
      <c r="I2" s="799"/>
      <c r="J2" s="764"/>
      <c r="K2" s="326"/>
      <c r="L2" s="96"/>
    </row>
    <row r="3" spans="1:12" ht="6" customHeight="1" thickBot="1" x14ac:dyDescent="0.25">
      <c r="A3" s="327"/>
      <c r="B3" s="327"/>
      <c r="C3" s="99"/>
      <c r="D3" s="99"/>
      <c r="E3" s="99"/>
      <c r="F3" s="99"/>
      <c r="G3" s="99"/>
      <c r="H3" s="99"/>
      <c r="I3" s="99"/>
      <c r="J3" s="99"/>
      <c r="K3" s="328"/>
      <c r="L3" s="96"/>
    </row>
    <row r="4" spans="1:12" s="101" customFormat="1" ht="13.5" customHeight="1" thickBot="1" x14ac:dyDescent="0.25">
      <c r="A4" s="371"/>
      <c r="B4" s="327"/>
      <c r="C4" s="1720" t="s">
        <v>485</v>
      </c>
      <c r="D4" s="1721"/>
      <c r="E4" s="1721"/>
      <c r="F4" s="1721"/>
      <c r="G4" s="1721"/>
      <c r="H4" s="1721"/>
      <c r="I4" s="1721"/>
      <c r="J4" s="1722"/>
      <c r="K4" s="328"/>
      <c r="L4" s="100"/>
    </row>
    <row r="5" spans="1:12" ht="15.75" customHeight="1" x14ac:dyDescent="0.2">
      <c r="A5" s="327"/>
      <c r="B5" s="327"/>
      <c r="C5" s="800" t="s">
        <v>484</v>
      </c>
      <c r="D5" s="102"/>
      <c r="E5" s="102"/>
      <c r="F5" s="102"/>
      <c r="G5" s="102"/>
      <c r="H5" s="102"/>
      <c r="I5" s="102"/>
      <c r="J5" s="801"/>
      <c r="K5" s="328"/>
      <c r="L5" s="96"/>
    </row>
    <row r="6" spans="1:12" ht="12" customHeight="1" x14ac:dyDescent="0.2">
      <c r="A6" s="327"/>
      <c r="B6" s="327"/>
      <c r="C6" s="102"/>
      <c r="D6" s="102"/>
      <c r="E6" s="802"/>
      <c r="F6" s="802"/>
      <c r="G6" s="802"/>
      <c r="H6" s="802"/>
      <c r="I6" s="802"/>
      <c r="J6" s="803"/>
      <c r="K6" s="328"/>
      <c r="L6" s="96"/>
    </row>
    <row r="7" spans="1:12" ht="24" customHeight="1" x14ac:dyDescent="0.2">
      <c r="A7" s="327"/>
      <c r="B7" s="327"/>
      <c r="C7" s="1723" t="s">
        <v>708</v>
      </c>
      <c r="D7" s="1724"/>
      <c r="E7" s="791" t="s">
        <v>68</v>
      </c>
      <c r="F7" s="791" t="s">
        <v>393</v>
      </c>
      <c r="G7" s="103" t="s">
        <v>394</v>
      </c>
      <c r="H7" s="103" t="s">
        <v>395</v>
      </c>
      <c r="I7" s="103"/>
      <c r="J7" s="804"/>
      <c r="K7" s="329"/>
      <c r="L7" s="104"/>
    </row>
    <row r="8" spans="1:12" s="811" customFormat="1" ht="3" customHeight="1" x14ac:dyDescent="0.2">
      <c r="A8" s="805"/>
      <c r="B8" s="327"/>
      <c r="C8" s="105"/>
      <c r="D8" s="806"/>
      <c r="E8" s="807"/>
      <c r="F8" s="808"/>
      <c r="G8" s="806"/>
      <c r="H8" s="806"/>
      <c r="I8" s="806"/>
      <c r="J8" s="806"/>
      <c r="K8" s="809"/>
      <c r="L8" s="810"/>
    </row>
    <row r="9" spans="1:12" s="109" customFormat="1" ht="12.75" customHeight="1" x14ac:dyDescent="0.2">
      <c r="A9" s="372"/>
      <c r="B9" s="327"/>
      <c r="C9" s="107" t="s">
        <v>194</v>
      </c>
      <c r="D9" s="739" t="s">
        <v>194</v>
      </c>
      <c r="E9" s="761">
        <v>3.7</v>
      </c>
      <c r="F9" s="761">
        <v>6.5</v>
      </c>
      <c r="G9" s="761">
        <v>4.0999999999999996</v>
      </c>
      <c r="H9" s="761">
        <v>3.2</v>
      </c>
      <c r="I9" s="108">
        <f>IFERROR(H9/G9,":")</f>
        <v>0.78048780487804892</v>
      </c>
      <c r="J9" s="812"/>
      <c r="K9" s="330"/>
      <c r="L9" s="106"/>
    </row>
    <row r="10" spans="1:12" ht="12.75" customHeight="1" x14ac:dyDescent="0.2">
      <c r="A10" s="327"/>
      <c r="B10" s="327"/>
      <c r="C10" s="107" t="s">
        <v>195</v>
      </c>
      <c r="D10" s="739" t="s">
        <v>195</v>
      </c>
      <c r="E10" s="761">
        <v>5.4</v>
      </c>
      <c r="F10" s="761">
        <v>9.5</v>
      </c>
      <c r="G10" s="761">
        <v>5.9</v>
      </c>
      <c r="H10" s="761">
        <v>4.8</v>
      </c>
      <c r="I10" s="108">
        <f t="shared" ref="I10:I39" si="0">IFERROR(H10/G10,":")</f>
        <v>0.81355932203389825</v>
      </c>
      <c r="J10" s="812"/>
      <c r="K10" s="331"/>
      <c r="L10" s="98"/>
    </row>
    <row r="11" spans="1:12" ht="12.75" customHeight="1" x14ac:dyDescent="0.2">
      <c r="A11" s="327"/>
      <c r="B11" s="327"/>
      <c r="C11" s="107" t="s">
        <v>196</v>
      </c>
      <c r="D11" s="739" t="s">
        <v>196</v>
      </c>
      <c r="E11" s="761">
        <v>7.3</v>
      </c>
      <c r="F11" s="761">
        <v>22.7</v>
      </c>
      <c r="G11" s="761">
        <v>7.4</v>
      </c>
      <c r="H11" s="761">
        <v>7.2</v>
      </c>
      <c r="I11" s="108">
        <f t="shared" si="0"/>
        <v>0.97297297297297292</v>
      </c>
      <c r="J11" s="812"/>
      <c r="K11" s="331"/>
      <c r="L11" s="98"/>
    </row>
    <row r="12" spans="1:12" ht="12.75" customHeight="1" x14ac:dyDescent="0.2">
      <c r="A12" s="327"/>
      <c r="B12" s="327"/>
      <c r="C12" s="107" t="s">
        <v>368</v>
      </c>
      <c r="D12" s="739" t="s">
        <v>368</v>
      </c>
      <c r="E12" s="761">
        <v>10.7</v>
      </c>
      <c r="F12" s="761">
        <v>25.5</v>
      </c>
      <c r="G12" s="761">
        <v>9.9</v>
      </c>
      <c r="H12" s="761">
        <v>11.5</v>
      </c>
      <c r="I12" s="108">
        <f t="shared" si="0"/>
        <v>1.1616161616161615</v>
      </c>
      <c r="J12" s="812"/>
      <c r="K12" s="331"/>
      <c r="L12" s="98"/>
    </row>
    <row r="13" spans="1:12" ht="12.75" customHeight="1" x14ac:dyDescent="0.2">
      <c r="A13" s="327"/>
      <c r="B13" s="327"/>
      <c r="C13" s="107"/>
      <c r="D13" s="739" t="s">
        <v>376</v>
      </c>
      <c r="E13" s="761">
        <v>10.8</v>
      </c>
      <c r="F13" s="761">
        <v>25</v>
      </c>
      <c r="G13" s="761">
        <v>9.9</v>
      </c>
      <c r="H13" s="761">
        <v>12</v>
      </c>
      <c r="I13" s="108">
        <f t="shared" si="0"/>
        <v>1.2121212121212122</v>
      </c>
      <c r="J13" s="812"/>
      <c r="K13" s="331"/>
      <c r="L13" s="98"/>
    </row>
    <row r="14" spans="1:12" ht="12.75" customHeight="1" x14ac:dyDescent="0.2">
      <c r="A14" s="327"/>
      <c r="B14" s="327"/>
      <c r="C14" s="107" t="s">
        <v>197</v>
      </c>
      <c r="D14" s="739" t="s">
        <v>197</v>
      </c>
      <c r="E14" s="761">
        <v>7.7</v>
      </c>
      <c r="F14" s="761">
        <v>16.7</v>
      </c>
      <c r="G14" s="761">
        <v>7.5</v>
      </c>
      <c r="H14" s="761">
        <v>7.9</v>
      </c>
      <c r="I14" s="108">
        <f t="shared" si="0"/>
        <v>1.0533333333333335</v>
      </c>
      <c r="J14" s="812"/>
      <c r="K14" s="331"/>
      <c r="L14" s="98"/>
    </row>
    <row r="15" spans="1:12" ht="12.75" customHeight="1" x14ac:dyDescent="0.2">
      <c r="A15" s="327"/>
      <c r="B15" s="327"/>
      <c r="C15" s="107" t="s">
        <v>369</v>
      </c>
      <c r="D15" s="739" t="s">
        <v>377</v>
      </c>
      <c r="E15" s="761">
        <v>6.5</v>
      </c>
      <c r="F15" s="761">
        <v>9.1999999999999993</v>
      </c>
      <c r="G15" s="761">
        <v>5.7</v>
      </c>
      <c r="H15" s="761">
        <v>7.4</v>
      </c>
      <c r="I15" s="108">
        <f t="shared" si="0"/>
        <v>1.2982456140350878</v>
      </c>
      <c r="J15" s="812"/>
      <c r="K15" s="331"/>
      <c r="L15" s="98"/>
    </row>
    <row r="16" spans="1:12" ht="12.75" customHeight="1" x14ac:dyDescent="0.2">
      <c r="A16" s="327"/>
      <c r="B16" s="327"/>
      <c r="C16" s="107" t="s">
        <v>198</v>
      </c>
      <c r="D16" s="739" t="s">
        <v>198</v>
      </c>
      <c r="E16" s="761">
        <v>16.899999999999999</v>
      </c>
      <c r="F16" s="761">
        <v>37.799999999999997</v>
      </c>
      <c r="G16" s="761">
        <v>15.3</v>
      </c>
      <c r="H16" s="761">
        <v>18.7</v>
      </c>
      <c r="I16" s="108">
        <f t="shared" si="0"/>
        <v>1.2222222222222221</v>
      </c>
      <c r="J16" s="812"/>
      <c r="K16" s="331"/>
      <c r="L16" s="98"/>
    </row>
    <row r="17" spans="1:12" ht="12.75" customHeight="1" x14ac:dyDescent="0.2">
      <c r="A17" s="327"/>
      <c r="B17" s="327"/>
      <c r="C17" s="107" t="s">
        <v>370</v>
      </c>
      <c r="D17" s="739" t="s">
        <v>370</v>
      </c>
      <c r="E17" s="761">
        <v>5.9</v>
      </c>
      <c r="F17" s="761">
        <v>10.9</v>
      </c>
      <c r="G17" s="761">
        <v>6.8</v>
      </c>
      <c r="H17" s="761">
        <v>5</v>
      </c>
      <c r="I17" s="108">
        <f t="shared" si="0"/>
        <v>0.73529411764705888</v>
      </c>
      <c r="J17" s="812"/>
      <c r="K17" s="331"/>
      <c r="L17" s="98"/>
    </row>
    <row r="18" spans="1:12" ht="12.75" customHeight="1" x14ac:dyDescent="0.2">
      <c r="A18" s="327"/>
      <c r="B18" s="327"/>
      <c r="C18" s="107" t="s">
        <v>199</v>
      </c>
      <c r="D18" s="739" t="s">
        <v>199</v>
      </c>
      <c r="E18" s="761">
        <v>8.6999999999999993</v>
      </c>
      <c r="F18" s="761">
        <v>20.6</v>
      </c>
      <c r="G18" s="761">
        <v>8.9</v>
      </c>
      <c r="H18" s="761">
        <v>8.6</v>
      </c>
      <c r="I18" s="108">
        <f t="shared" si="0"/>
        <v>0.96629213483146059</v>
      </c>
      <c r="J18" s="812"/>
      <c r="K18" s="331"/>
      <c r="L18" s="98"/>
    </row>
    <row r="19" spans="1:12" ht="12.75" customHeight="1" x14ac:dyDescent="0.2">
      <c r="A19" s="327"/>
      <c r="B19" s="327"/>
      <c r="C19" s="107" t="s">
        <v>200</v>
      </c>
      <c r="D19" s="739" t="s">
        <v>200</v>
      </c>
      <c r="E19" s="761">
        <v>9.6999999999999993</v>
      </c>
      <c r="F19" s="761">
        <v>22.9</v>
      </c>
      <c r="G19" s="761">
        <v>9.8000000000000007</v>
      </c>
      <c r="H19" s="761">
        <v>9.5</v>
      </c>
      <c r="I19" s="108">
        <f t="shared" si="0"/>
        <v>0.96938775510204078</v>
      </c>
      <c r="J19" s="812"/>
      <c r="K19" s="331"/>
      <c r="L19" s="98"/>
    </row>
    <row r="20" spans="1:12" s="111" customFormat="1" ht="12.75" customHeight="1" x14ac:dyDescent="0.2">
      <c r="A20" s="373"/>
      <c r="B20" s="327"/>
      <c r="C20" s="107" t="s">
        <v>352</v>
      </c>
      <c r="D20" s="739" t="s">
        <v>371</v>
      </c>
      <c r="E20" s="761">
        <v>20.9</v>
      </c>
      <c r="F20" s="761">
        <v>41.4</v>
      </c>
      <c r="G20" s="761">
        <v>17.399999999999999</v>
      </c>
      <c r="H20" s="761">
        <v>25.2</v>
      </c>
      <c r="I20" s="108">
        <f t="shared" si="0"/>
        <v>1.4482758620689655</v>
      </c>
      <c r="J20" s="813"/>
      <c r="K20" s="332"/>
      <c r="L20" s="110"/>
    </row>
    <row r="21" spans="1:12" ht="12.75" customHeight="1" x14ac:dyDescent="0.2">
      <c r="A21" s="327"/>
      <c r="B21" s="327"/>
      <c r="C21" s="107" t="s">
        <v>201</v>
      </c>
      <c r="D21" s="739" t="s">
        <v>378</v>
      </c>
      <c r="E21" s="761">
        <v>4.8</v>
      </c>
      <c r="F21" s="761">
        <v>8.8000000000000007</v>
      </c>
      <c r="G21" s="761">
        <v>4.5</v>
      </c>
      <c r="H21" s="761">
        <v>5.2</v>
      </c>
      <c r="I21" s="108">
        <f t="shared" si="0"/>
        <v>1.1555555555555557</v>
      </c>
      <c r="J21" s="812"/>
      <c r="K21" s="331"/>
      <c r="L21" s="98"/>
    </row>
    <row r="22" spans="1:12" s="113" customFormat="1" ht="12.75" customHeight="1" x14ac:dyDescent="0.2">
      <c r="A22" s="374"/>
      <c r="B22" s="327"/>
      <c r="C22" s="107" t="s">
        <v>202</v>
      </c>
      <c r="D22" s="739" t="s">
        <v>202</v>
      </c>
      <c r="E22" s="761">
        <v>6.2</v>
      </c>
      <c r="F22" s="761">
        <v>15.7</v>
      </c>
      <c r="G22" s="761">
        <v>7.1</v>
      </c>
      <c r="H22" s="761">
        <v>5.0999999999999996</v>
      </c>
      <c r="I22" s="108">
        <f t="shared" si="0"/>
        <v>0.71830985915492951</v>
      </c>
      <c r="J22" s="813"/>
      <c r="K22" s="333"/>
      <c r="L22" s="112"/>
    </row>
    <row r="23" spans="1:12" s="115" customFormat="1" ht="12.75" customHeight="1" x14ac:dyDescent="0.2">
      <c r="A23" s="334"/>
      <c r="B23" s="334"/>
      <c r="C23" s="107" t="s">
        <v>203</v>
      </c>
      <c r="D23" s="739" t="s">
        <v>203</v>
      </c>
      <c r="E23" s="761">
        <v>11.3</v>
      </c>
      <c r="F23" s="761">
        <v>35.200000000000003</v>
      </c>
      <c r="G23" s="761">
        <v>10.199999999999999</v>
      </c>
      <c r="H23" s="761">
        <v>12.7</v>
      </c>
      <c r="I23" s="108">
        <f t="shared" si="0"/>
        <v>1.2450980392156863</v>
      </c>
      <c r="J23" s="812"/>
      <c r="K23" s="331"/>
      <c r="L23" s="114"/>
    </row>
    <row r="24" spans="1:12" ht="12.75" customHeight="1" x14ac:dyDescent="0.2">
      <c r="A24" s="327"/>
      <c r="B24" s="327"/>
      <c r="C24" s="107" t="s">
        <v>204</v>
      </c>
      <c r="D24" s="739" t="s">
        <v>204</v>
      </c>
      <c r="E24" s="761">
        <v>6.1</v>
      </c>
      <c r="F24" s="761">
        <v>17.8</v>
      </c>
      <c r="G24" s="761">
        <v>6.2</v>
      </c>
      <c r="H24" s="761">
        <v>5.9</v>
      </c>
      <c r="I24" s="108">
        <f t="shared" si="0"/>
        <v>0.95161290322580649</v>
      </c>
      <c r="J24" s="812"/>
      <c r="K24" s="331"/>
      <c r="L24" s="98"/>
    </row>
    <row r="25" spans="1:12" ht="12.75" customHeight="1" x14ac:dyDescent="0.2">
      <c r="A25" s="327"/>
      <c r="B25" s="327"/>
      <c r="C25" s="107" t="s">
        <v>205</v>
      </c>
      <c r="D25" s="739" t="s">
        <v>205</v>
      </c>
      <c r="E25" s="761">
        <v>4.0999999999999996</v>
      </c>
      <c r="F25" s="761">
        <v>11.1</v>
      </c>
      <c r="G25" s="761">
        <v>4</v>
      </c>
      <c r="H25" s="761">
        <v>4.3</v>
      </c>
      <c r="I25" s="108">
        <f t="shared" si="0"/>
        <v>1.075</v>
      </c>
      <c r="J25" s="812"/>
      <c r="K25" s="331"/>
      <c r="L25" s="98"/>
    </row>
    <row r="26" spans="1:12" s="117" customFormat="1" ht="12.75" customHeight="1" x14ac:dyDescent="0.2">
      <c r="A26" s="335"/>
      <c r="B26" s="335"/>
      <c r="C26" s="105" t="s">
        <v>73</v>
      </c>
      <c r="D26" s="814" t="s">
        <v>73</v>
      </c>
      <c r="E26" s="815">
        <v>8.9</v>
      </c>
      <c r="F26" s="815">
        <v>23.2</v>
      </c>
      <c r="G26" s="815">
        <v>8.4</v>
      </c>
      <c r="H26" s="815">
        <v>9.4</v>
      </c>
      <c r="I26" s="816">
        <f t="shared" si="0"/>
        <v>1.1190476190476191</v>
      </c>
      <c r="J26" s="813"/>
      <c r="K26" s="336"/>
      <c r="L26" s="116"/>
    </row>
    <row r="27" spans="1:12" s="119" customFormat="1" ht="12.75" customHeight="1" x14ac:dyDescent="0.2">
      <c r="A27" s="337"/>
      <c r="B27" s="375"/>
      <c r="C27" s="379" t="s">
        <v>206</v>
      </c>
      <c r="D27" s="740" t="s">
        <v>206</v>
      </c>
      <c r="E27" s="762">
        <v>9</v>
      </c>
      <c r="F27" s="762">
        <v>18.8</v>
      </c>
      <c r="G27" s="762">
        <v>8.6999999999999993</v>
      </c>
      <c r="H27" s="762">
        <v>9.4</v>
      </c>
      <c r="I27" s="817">
        <f t="shared" si="0"/>
        <v>1.0804597701149428</v>
      </c>
      <c r="J27" s="818"/>
      <c r="K27" s="338"/>
      <c r="L27" s="118"/>
    </row>
    <row r="28" spans="1:12" ht="12.75" customHeight="1" x14ac:dyDescent="0.2">
      <c r="A28" s="327"/>
      <c r="B28" s="327"/>
      <c r="C28" s="107" t="s">
        <v>207</v>
      </c>
      <c r="D28" s="739" t="s">
        <v>207</v>
      </c>
      <c r="E28" s="761">
        <v>6.1</v>
      </c>
      <c r="F28" s="761">
        <v>13.7</v>
      </c>
      <c r="G28" s="761">
        <v>6.6</v>
      </c>
      <c r="H28" s="761">
        <v>5.7</v>
      </c>
      <c r="I28" s="108">
        <f t="shared" si="0"/>
        <v>0.86363636363636376</v>
      </c>
      <c r="J28" s="812"/>
      <c r="K28" s="331"/>
      <c r="L28" s="98"/>
    </row>
    <row r="29" spans="1:12" ht="12.75" customHeight="1" x14ac:dyDescent="0.2">
      <c r="A29" s="327"/>
      <c r="B29" s="327"/>
      <c r="C29" s="107" t="s">
        <v>208</v>
      </c>
      <c r="D29" s="739" t="s">
        <v>208</v>
      </c>
      <c r="E29" s="761">
        <v>5.8</v>
      </c>
      <c r="F29" s="761">
        <v>12</v>
      </c>
      <c r="G29" s="761">
        <v>5.6</v>
      </c>
      <c r="H29" s="761">
        <v>6</v>
      </c>
      <c r="I29" s="108">
        <f t="shared" si="0"/>
        <v>1.0714285714285714</v>
      </c>
      <c r="J29" s="812"/>
      <c r="K29" s="331"/>
      <c r="L29" s="98"/>
    </row>
    <row r="30" spans="1:12" ht="12.75" customHeight="1" x14ac:dyDescent="0.2">
      <c r="A30" s="327"/>
      <c r="B30" s="327"/>
      <c r="C30" s="107" t="s">
        <v>354</v>
      </c>
      <c r="D30" s="739" t="s">
        <v>373</v>
      </c>
      <c r="E30" s="761">
        <v>4.3</v>
      </c>
      <c r="F30" s="761">
        <v>11.1</v>
      </c>
      <c r="G30" s="761">
        <v>3.9</v>
      </c>
      <c r="H30" s="761">
        <v>4.7</v>
      </c>
      <c r="I30" s="108">
        <f t="shared" si="0"/>
        <v>1.2051282051282053</v>
      </c>
      <c r="J30" s="812"/>
      <c r="K30" s="331"/>
      <c r="L30" s="98"/>
    </row>
    <row r="31" spans="1:12" ht="12.75" customHeight="1" x14ac:dyDescent="0.2">
      <c r="A31" s="327"/>
      <c r="B31" s="327"/>
      <c r="C31" s="107" t="s">
        <v>341</v>
      </c>
      <c r="D31" s="739" t="s">
        <v>374</v>
      </c>
      <c r="E31" s="761">
        <v>8.5</v>
      </c>
      <c r="F31" s="761">
        <v>12.5</v>
      </c>
      <c r="G31" s="761">
        <v>9.6999999999999993</v>
      </c>
      <c r="H31" s="761">
        <v>7.3</v>
      </c>
      <c r="I31" s="108">
        <f t="shared" si="0"/>
        <v>0.75257731958762886</v>
      </c>
      <c r="J31" s="812"/>
      <c r="K31" s="331"/>
      <c r="L31" s="98"/>
    </row>
    <row r="32" spans="1:12" ht="12.75" customHeight="1" x14ac:dyDescent="0.2">
      <c r="A32" s="327"/>
      <c r="B32" s="327"/>
      <c r="C32" s="107" t="s">
        <v>240</v>
      </c>
      <c r="D32" s="739" t="s">
        <v>379</v>
      </c>
      <c r="E32" s="761">
        <v>7.6</v>
      </c>
      <c r="F32" s="761">
        <v>14.2</v>
      </c>
      <c r="G32" s="761">
        <v>9.1</v>
      </c>
      <c r="H32" s="761">
        <v>6.2</v>
      </c>
      <c r="I32" s="108">
        <f t="shared" si="0"/>
        <v>0.68131868131868134</v>
      </c>
      <c r="J32" s="812"/>
      <c r="K32" s="331"/>
      <c r="L32" s="98"/>
    </row>
    <row r="33" spans="1:12" s="122" customFormat="1" ht="12.75" customHeight="1" x14ac:dyDescent="0.2">
      <c r="A33" s="376"/>
      <c r="B33" s="327"/>
      <c r="C33" s="107" t="s">
        <v>209</v>
      </c>
      <c r="D33" s="739" t="s">
        <v>209</v>
      </c>
      <c r="E33" s="761">
        <v>4.8</v>
      </c>
      <c r="F33" s="761">
        <v>14.5</v>
      </c>
      <c r="G33" s="761">
        <v>4.9000000000000004</v>
      </c>
      <c r="H33" s="761">
        <v>4.7</v>
      </c>
      <c r="I33" s="108">
        <f t="shared" si="0"/>
        <v>0.95918367346938771</v>
      </c>
      <c r="J33" s="812"/>
      <c r="K33" s="339"/>
      <c r="L33" s="120"/>
    </row>
    <row r="34" spans="1:12" ht="12.75" customHeight="1" x14ac:dyDescent="0.2">
      <c r="A34" s="327"/>
      <c r="B34" s="327"/>
      <c r="C34" s="107" t="s">
        <v>353</v>
      </c>
      <c r="D34" s="739" t="s">
        <v>372</v>
      </c>
      <c r="E34" s="761">
        <v>4.2</v>
      </c>
      <c r="F34" s="761">
        <v>11.8</v>
      </c>
      <c r="G34" s="761">
        <v>4.3</v>
      </c>
      <c r="H34" s="761">
        <v>4.0999999999999996</v>
      </c>
      <c r="I34" s="108">
        <f t="shared" si="0"/>
        <v>0.95348837209302317</v>
      </c>
      <c r="J34" s="812"/>
      <c r="K34" s="331"/>
      <c r="L34" s="98"/>
    </row>
    <row r="35" spans="1:12" ht="12.75" customHeight="1" x14ac:dyDescent="0.2">
      <c r="A35" s="327"/>
      <c r="B35" s="327"/>
      <c r="C35" s="107" t="s">
        <v>210</v>
      </c>
      <c r="D35" s="739" t="s">
        <v>210</v>
      </c>
      <c r="E35" s="761">
        <v>2.8</v>
      </c>
      <c r="F35" s="761">
        <v>8.5</v>
      </c>
      <c r="G35" s="761">
        <v>2.4</v>
      </c>
      <c r="H35" s="761">
        <v>3.4</v>
      </c>
      <c r="I35" s="108">
        <f t="shared" si="0"/>
        <v>1.4166666666666667</v>
      </c>
      <c r="J35" s="812"/>
      <c r="K35" s="331"/>
      <c r="L35" s="98"/>
    </row>
    <row r="36" spans="1:12" s="113" customFormat="1" ht="12.75" customHeight="1" x14ac:dyDescent="0.2">
      <c r="A36" s="374"/>
      <c r="B36" s="327"/>
      <c r="C36" s="107" t="s">
        <v>375</v>
      </c>
      <c r="D36" s="739" t="s">
        <v>375</v>
      </c>
      <c r="E36" s="761">
        <v>5.2</v>
      </c>
      <c r="F36" s="761">
        <v>16.8</v>
      </c>
      <c r="G36" s="761">
        <v>6.2</v>
      </c>
      <c r="H36" s="761">
        <v>3.9</v>
      </c>
      <c r="I36" s="108">
        <f t="shared" si="0"/>
        <v>0.62903225806451613</v>
      </c>
      <c r="J36" s="813"/>
      <c r="K36" s="333"/>
      <c r="L36" s="112"/>
    </row>
    <row r="37" spans="1:12" ht="12.75" customHeight="1" x14ac:dyDescent="0.2">
      <c r="A37" s="327"/>
      <c r="B37" s="327"/>
      <c r="C37" s="107" t="s">
        <v>211</v>
      </c>
      <c r="D37" s="739" t="s">
        <v>211</v>
      </c>
      <c r="E37" s="761">
        <v>7.1</v>
      </c>
      <c r="F37" s="761">
        <v>19.3</v>
      </c>
      <c r="G37" s="761">
        <v>7.2</v>
      </c>
      <c r="H37" s="761">
        <v>6.9</v>
      </c>
      <c r="I37" s="108">
        <f t="shared" si="0"/>
        <v>0.95833333333333337</v>
      </c>
      <c r="J37" s="812"/>
      <c r="K37" s="331"/>
      <c r="L37" s="98"/>
    </row>
    <row r="38" spans="1:12" s="119" customFormat="1" ht="12.75" customHeight="1" x14ac:dyDescent="0.2">
      <c r="A38" s="337"/>
      <c r="B38" s="377"/>
      <c r="C38" s="379" t="s">
        <v>212</v>
      </c>
      <c r="D38" s="740" t="s">
        <v>380</v>
      </c>
      <c r="E38" s="762">
        <v>7.6</v>
      </c>
      <c r="F38" s="762">
        <v>16.8</v>
      </c>
      <c r="G38" s="762">
        <v>7.4</v>
      </c>
      <c r="H38" s="762">
        <v>7.8</v>
      </c>
      <c r="I38" s="817">
        <f t="shared" si="0"/>
        <v>1.0540540540540539</v>
      </c>
      <c r="J38" s="818"/>
      <c r="K38" s="338"/>
      <c r="L38" s="118"/>
    </row>
    <row r="39" spans="1:12" ht="23.25" customHeight="1" x14ac:dyDescent="0.2">
      <c r="A39" s="327"/>
      <c r="B39" s="327"/>
      <c r="C39" s="107" t="s">
        <v>396</v>
      </c>
      <c r="D39" s="741" t="s">
        <v>396</v>
      </c>
      <c r="E39" s="761">
        <v>4.3</v>
      </c>
      <c r="F39" s="761">
        <v>9</v>
      </c>
      <c r="G39" s="761">
        <v>4.4000000000000004</v>
      </c>
      <c r="H39" s="761">
        <v>4.3</v>
      </c>
      <c r="I39" s="108">
        <f t="shared" si="0"/>
        <v>0.97727272727272718</v>
      </c>
      <c r="J39" s="812"/>
      <c r="K39" s="331"/>
      <c r="L39" s="98"/>
    </row>
    <row r="40" spans="1:12" s="128" customFormat="1" ht="12" customHeight="1" x14ac:dyDescent="0.2">
      <c r="A40" s="378"/>
      <c r="B40" s="327"/>
      <c r="C40" s="123"/>
      <c r="D40" s="124"/>
      <c r="E40" s="125"/>
      <c r="F40" s="125"/>
      <c r="G40" s="126"/>
      <c r="H40" s="126"/>
      <c r="I40" s="126"/>
      <c r="J40" s="126"/>
      <c r="K40" s="340"/>
      <c r="L40" s="127"/>
    </row>
    <row r="41" spans="1:12" ht="17.25" customHeight="1" x14ac:dyDescent="0.2">
      <c r="A41" s="327"/>
      <c r="B41" s="327"/>
      <c r="C41" s="845"/>
      <c r="D41" s="845"/>
      <c r="E41" s="846"/>
      <c r="F41" s="1711"/>
      <c r="G41" s="1711"/>
      <c r="H41" s="1711"/>
      <c r="I41" s="1711"/>
      <c r="J41" s="1711"/>
      <c r="K41" s="341"/>
      <c r="L41" s="96"/>
    </row>
    <row r="42" spans="1:12" ht="17.25" customHeight="1" x14ac:dyDescent="0.2">
      <c r="A42" s="327"/>
      <c r="B42" s="327"/>
      <c r="C42" s="845"/>
      <c r="D42" s="1719" t="s">
        <v>725</v>
      </c>
      <c r="E42" s="1719"/>
      <c r="F42" s="1719"/>
      <c r="G42" s="847"/>
      <c r="H42" s="847"/>
      <c r="I42" s="1711"/>
      <c r="J42" s="1711"/>
      <c r="K42" s="341"/>
      <c r="L42" s="96"/>
    </row>
    <row r="43" spans="1:12" ht="17.25" customHeight="1" x14ac:dyDescent="0.2">
      <c r="A43" s="327"/>
      <c r="B43" s="327"/>
      <c r="C43" s="845"/>
      <c r="D43" s="1719"/>
      <c r="E43" s="1719"/>
      <c r="F43" s="1719"/>
      <c r="G43" s="847"/>
      <c r="H43" s="847"/>
      <c r="I43" s="1711"/>
      <c r="J43" s="1711"/>
      <c r="K43" s="341"/>
      <c r="L43" s="96"/>
    </row>
    <row r="44" spans="1:12" ht="17.25" customHeight="1" x14ac:dyDescent="0.2">
      <c r="A44" s="327"/>
      <c r="B44" s="327"/>
      <c r="C44" s="845"/>
      <c r="D44" s="1710" t="s">
        <v>684</v>
      </c>
      <c r="E44" s="1710"/>
      <c r="F44" s="1710"/>
      <c r="G44" s="847"/>
      <c r="H44" s="847"/>
      <c r="I44" s="1711"/>
      <c r="J44" s="1711"/>
      <c r="K44" s="341"/>
      <c r="L44" s="96"/>
    </row>
    <row r="45" spans="1:12" ht="17.25" customHeight="1" x14ac:dyDescent="0.2">
      <c r="A45" s="327"/>
      <c r="B45" s="327"/>
      <c r="C45" s="845"/>
      <c r="D45" s="1710"/>
      <c r="E45" s="1710"/>
      <c r="F45" s="1710"/>
      <c r="G45" s="847"/>
      <c r="H45" s="847"/>
      <c r="I45" s="1711"/>
      <c r="J45" s="1711"/>
      <c r="K45" s="341"/>
      <c r="L45" s="96"/>
    </row>
    <row r="46" spans="1:12" ht="17.25" customHeight="1" x14ac:dyDescent="0.2">
      <c r="A46" s="327"/>
      <c r="B46" s="327"/>
      <c r="C46" s="845"/>
      <c r="D46" s="1710"/>
      <c r="E46" s="1710"/>
      <c r="F46" s="1710"/>
      <c r="G46" s="847"/>
      <c r="H46" s="847"/>
      <c r="I46" s="1711"/>
      <c r="J46" s="1711"/>
      <c r="K46" s="341"/>
      <c r="L46" s="96"/>
    </row>
    <row r="47" spans="1:12" ht="17.25" customHeight="1" x14ac:dyDescent="0.2">
      <c r="A47" s="327"/>
      <c r="B47" s="327"/>
      <c r="C47" s="845"/>
      <c r="D47" s="1710" t="s">
        <v>685</v>
      </c>
      <c r="E47" s="1710"/>
      <c r="F47" s="1710"/>
      <c r="G47" s="847"/>
      <c r="H47" s="847"/>
      <c r="I47" s="1711"/>
      <c r="J47" s="1711"/>
      <c r="K47" s="341"/>
      <c r="L47" s="96"/>
    </row>
    <row r="48" spans="1:12" ht="17.25" customHeight="1" x14ac:dyDescent="0.2">
      <c r="A48" s="327"/>
      <c r="B48" s="327"/>
      <c r="C48" s="845"/>
      <c r="D48" s="1710"/>
      <c r="E48" s="1710"/>
      <c r="F48" s="1710"/>
      <c r="G48" s="847"/>
      <c r="H48" s="847"/>
      <c r="I48" s="1711"/>
      <c r="J48" s="1711"/>
      <c r="K48" s="341"/>
      <c r="L48" s="96"/>
    </row>
    <row r="49" spans="1:12" ht="17.25" customHeight="1" x14ac:dyDescent="0.2">
      <c r="A49" s="327"/>
      <c r="B49" s="327"/>
      <c r="C49" s="845"/>
      <c r="D49" s="1710"/>
      <c r="E49" s="1710"/>
      <c r="F49" s="1710"/>
      <c r="G49" s="847"/>
      <c r="H49" s="847"/>
      <c r="I49" s="1711"/>
      <c r="J49" s="1711"/>
      <c r="K49" s="341"/>
      <c r="L49" s="96"/>
    </row>
    <row r="50" spans="1:12" ht="17.25" customHeight="1" x14ac:dyDescent="0.2">
      <c r="A50" s="327"/>
      <c r="B50" s="327"/>
      <c r="C50" s="845"/>
      <c r="D50" s="1710" t="s">
        <v>686</v>
      </c>
      <c r="E50" s="1710"/>
      <c r="F50" s="1710"/>
      <c r="G50" s="847"/>
      <c r="H50" s="847"/>
      <c r="I50" s="1711"/>
      <c r="J50" s="1711"/>
      <c r="K50" s="341"/>
      <c r="L50" s="96"/>
    </row>
    <row r="51" spans="1:12" ht="17.25" customHeight="1" x14ac:dyDescent="0.2">
      <c r="A51" s="327"/>
      <c r="B51" s="327"/>
      <c r="C51" s="845"/>
      <c r="D51" s="1710"/>
      <c r="E51" s="1710"/>
      <c r="F51" s="1710"/>
      <c r="G51" s="847"/>
      <c r="H51" s="847"/>
      <c r="I51" s="1711"/>
      <c r="J51" s="1711"/>
      <c r="K51" s="341"/>
      <c r="L51" s="96"/>
    </row>
    <row r="52" spans="1:12" ht="17.25" customHeight="1" x14ac:dyDescent="0.2">
      <c r="A52" s="327"/>
      <c r="B52" s="327"/>
      <c r="C52" s="845"/>
      <c r="D52" s="1710"/>
      <c r="E52" s="1710"/>
      <c r="F52" s="1710"/>
      <c r="G52" s="847"/>
      <c r="H52" s="847"/>
      <c r="I52" s="1711"/>
      <c r="J52" s="1711"/>
      <c r="K52" s="341"/>
      <c r="L52" s="96"/>
    </row>
    <row r="53" spans="1:12" s="122" customFormat="1" ht="17.25" customHeight="1" x14ac:dyDescent="0.2">
      <c r="A53" s="376"/>
      <c r="B53" s="327"/>
      <c r="C53" s="845"/>
      <c r="D53" s="1719" t="s">
        <v>687</v>
      </c>
      <c r="E53" s="1719"/>
      <c r="F53" s="1719"/>
      <c r="G53" s="847"/>
      <c r="H53" s="847"/>
      <c r="I53" s="1711"/>
      <c r="J53" s="1711"/>
      <c r="K53" s="342"/>
      <c r="L53" s="121"/>
    </row>
    <row r="54" spans="1:12" ht="17.25" customHeight="1" x14ac:dyDescent="0.2">
      <c r="A54" s="327"/>
      <c r="B54" s="327"/>
      <c r="C54" s="845"/>
      <c r="D54" s="1719"/>
      <c r="E54" s="1719"/>
      <c r="F54" s="1719"/>
      <c r="G54" s="847"/>
      <c r="H54" s="847"/>
      <c r="I54" s="1711"/>
      <c r="J54" s="1711"/>
      <c r="K54" s="341"/>
      <c r="L54" s="96"/>
    </row>
    <row r="55" spans="1:12" ht="17.25" customHeight="1" x14ac:dyDescent="0.2">
      <c r="A55" s="327"/>
      <c r="B55" s="327"/>
      <c r="C55" s="845"/>
      <c r="D55" s="1719"/>
      <c r="E55" s="1719"/>
      <c r="F55" s="1719"/>
      <c r="G55" s="847"/>
      <c r="H55" s="847"/>
      <c r="I55" s="1711"/>
      <c r="J55" s="1711"/>
      <c r="K55" s="341"/>
      <c r="L55" s="96"/>
    </row>
    <row r="56" spans="1:12" ht="5.25" customHeight="1" x14ac:dyDescent="0.2">
      <c r="A56" s="327"/>
      <c r="B56" s="327"/>
      <c r="C56" s="845"/>
      <c r="D56" s="847"/>
      <c r="E56" s="847"/>
      <c r="F56" s="847"/>
      <c r="G56" s="847"/>
      <c r="H56" s="847"/>
      <c r="I56" s="1711"/>
      <c r="J56" s="1711"/>
      <c r="K56" s="341"/>
      <c r="L56" s="96"/>
    </row>
    <row r="57" spans="1:12" ht="18.75" customHeight="1" x14ac:dyDescent="0.2">
      <c r="A57" s="327"/>
      <c r="B57" s="327"/>
      <c r="C57" s="845"/>
      <c r="D57" s="845"/>
      <c r="E57" s="846"/>
      <c r="F57" s="1711"/>
      <c r="G57" s="1711"/>
      <c r="H57" s="1711"/>
      <c r="I57" s="1711"/>
      <c r="J57" s="1711"/>
      <c r="K57" s="341"/>
      <c r="L57" s="96"/>
    </row>
    <row r="58" spans="1:12" ht="18.75" customHeight="1" x14ac:dyDescent="0.2">
      <c r="A58" s="327"/>
      <c r="B58" s="327"/>
      <c r="C58" s="1712" t="s">
        <v>688</v>
      </c>
      <c r="D58" s="1712"/>
      <c r="E58" s="1712"/>
      <c r="F58" s="1712"/>
      <c r="G58" s="1712"/>
      <c r="H58" s="1712"/>
      <c r="I58" s="1712"/>
      <c r="J58" s="1712"/>
      <c r="K58" s="789"/>
      <c r="L58" s="96"/>
    </row>
    <row r="59" spans="1:12" ht="11.25" customHeight="1" x14ac:dyDescent="0.2">
      <c r="A59" s="327"/>
      <c r="B59" s="327"/>
      <c r="C59" s="1713" t="s">
        <v>709</v>
      </c>
      <c r="D59" s="1714"/>
      <c r="E59" s="1714"/>
      <c r="F59" s="1714"/>
      <c r="G59" s="1714"/>
      <c r="H59" s="1714"/>
      <c r="I59" s="1714"/>
      <c r="J59" s="1714"/>
      <c r="K59" s="1715"/>
      <c r="L59" s="96"/>
    </row>
    <row r="60" spans="1:12" ht="13.5" customHeight="1" x14ac:dyDescent="0.2">
      <c r="A60" s="327"/>
      <c r="B60" s="327"/>
      <c r="C60" s="1716"/>
      <c r="D60" s="1717"/>
      <c r="E60" s="1717"/>
      <c r="F60" s="129"/>
      <c r="G60" s="130"/>
      <c r="H60" s="130"/>
      <c r="I60" s="1718">
        <v>42948</v>
      </c>
      <c r="J60" s="1718"/>
      <c r="K60" s="462">
        <v>21</v>
      </c>
      <c r="L60" s="96"/>
    </row>
    <row r="62" spans="1:12" ht="15" x14ac:dyDescent="0.2">
      <c r="E62" s="1042"/>
    </row>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50:F52"/>
    <mergeCell ref="I43:J43"/>
    <mergeCell ref="I44:J44"/>
    <mergeCell ref="I45:J45"/>
    <mergeCell ref="I46:J46"/>
    <mergeCell ref="I47:J47"/>
    <mergeCell ref="I48:J48"/>
    <mergeCell ref="I49:J49"/>
    <mergeCell ref="I50:J50"/>
    <mergeCell ref="I51:J51"/>
    <mergeCell ref="I52:J52"/>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04"/>
      <c r="C1" s="204"/>
      <c r="D1" s="204"/>
      <c r="E1" s="203"/>
      <c r="F1" s="1459" t="s">
        <v>43</v>
      </c>
      <c r="G1" s="1459"/>
      <c r="H1" s="1459"/>
      <c r="I1" s="4"/>
      <c r="J1" s="4"/>
      <c r="K1" s="4"/>
      <c r="L1" s="4"/>
      <c r="M1" s="4"/>
      <c r="N1" s="4"/>
      <c r="O1" s="4"/>
    </row>
    <row r="2" spans="1:15" ht="13.5" customHeight="1" x14ac:dyDescent="0.2">
      <c r="A2" s="2"/>
      <c r="B2" s="210"/>
      <c r="C2" s="1464"/>
      <c r="D2" s="1464"/>
      <c r="E2" s="1464"/>
      <c r="F2" s="1464"/>
      <c r="G2" s="1464"/>
      <c r="H2" s="4"/>
      <c r="I2" s="4"/>
      <c r="J2" s="4"/>
      <c r="K2" s="4"/>
      <c r="L2" s="4"/>
      <c r="M2" s="4"/>
      <c r="N2" s="4"/>
      <c r="O2" s="4"/>
    </row>
    <row r="3" spans="1:15" x14ac:dyDescent="0.2">
      <c r="A3" s="2"/>
      <c r="B3" s="211"/>
      <c r="C3" s="1464"/>
      <c r="D3" s="1464"/>
      <c r="E3" s="1464"/>
      <c r="F3" s="1464"/>
      <c r="G3" s="1464"/>
      <c r="H3" s="1"/>
      <c r="I3" s="4"/>
      <c r="J3" s="4"/>
      <c r="K3" s="4"/>
      <c r="L3" s="4"/>
      <c r="M3" s="4"/>
      <c r="N3" s="4"/>
      <c r="O3" s="2"/>
    </row>
    <row r="4" spans="1:15" ht="12.75" customHeight="1" x14ac:dyDescent="0.2">
      <c r="A4" s="2"/>
      <c r="B4" s="213"/>
      <c r="C4" s="1457" t="s">
        <v>48</v>
      </c>
      <c r="D4" s="1458"/>
      <c r="E4" s="1458"/>
      <c r="F4" s="1458"/>
      <c r="G4" s="1458"/>
      <c r="H4" s="1458"/>
      <c r="I4" s="4"/>
      <c r="J4" s="4"/>
      <c r="K4" s="4"/>
      <c r="L4" s="4"/>
      <c r="M4" s="17"/>
      <c r="N4" s="4"/>
      <c r="O4" s="2"/>
    </row>
    <row r="5" spans="1:15" s="7" customFormat="1" ht="16.5" customHeight="1" x14ac:dyDescent="0.2">
      <c r="A5" s="6"/>
      <c r="B5" s="212"/>
      <c r="C5" s="1458"/>
      <c r="D5" s="1458"/>
      <c r="E5" s="1458"/>
      <c r="F5" s="1458"/>
      <c r="G5" s="1458"/>
      <c r="H5" s="1458"/>
      <c r="I5" s="4"/>
      <c r="J5" s="4"/>
      <c r="K5" s="4"/>
      <c r="L5" s="4"/>
      <c r="M5" s="17"/>
      <c r="N5" s="4"/>
      <c r="O5" s="6"/>
    </row>
    <row r="6" spans="1:15" ht="11.25" customHeight="1" x14ac:dyDescent="0.2">
      <c r="A6" s="2"/>
      <c r="B6" s="213"/>
      <c r="C6" s="1458"/>
      <c r="D6" s="1458"/>
      <c r="E6" s="1458"/>
      <c r="F6" s="1458"/>
      <c r="G6" s="1458"/>
      <c r="H6" s="1458"/>
      <c r="I6" s="4"/>
      <c r="J6" s="4"/>
      <c r="K6" s="4"/>
      <c r="L6" s="4"/>
      <c r="M6" s="17"/>
      <c r="N6" s="4"/>
      <c r="O6" s="2"/>
    </row>
    <row r="7" spans="1:15" ht="11.25" customHeight="1" x14ac:dyDescent="0.2">
      <c r="A7" s="2"/>
      <c r="B7" s="213"/>
      <c r="C7" s="1458"/>
      <c r="D7" s="1458"/>
      <c r="E7" s="1458"/>
      <c r="F7" s="1458"/>
      <c r="G7" s="1458"/>
      <c r="H7" s="1458"/>
      <c r="I7" s="4"/>
      <c r="J7" s="4"/>
      <c r="K7" s="4"/>
      <c r="L7" s="4"/>
      <c r="M7" s="17"/>
      <c r="N7" s="4"/>
      <c r="O7" s="2"/>
    </row>
    <row r="8" spans="1:15" ht="117" customHeight="1" x14ac:dyDescent="0.2">
      <c r="A8" s="2"/>
      <c r="B8" s="213"/>
      <c r="C8" s="1458"/>
      <c r="D8" s="1458"/>
      <c r="E8" s="1458"/>
      <c r="F8" s="1458"/>
      <c r="G8" s="1458"/>
      <c r="H8" s="1458"/>
      <c r="I8" s="4"/>
      <c r="J8" s="4"/>
      <c r="K8" s="4"/>
      <c r="L8" s="4"/>
      <c r="M8" s="17"/>
      <c r="N8" s="4"/>
      <c r="O8" s="2"/>
    </row>
    <row r="9" spans="1:15" ht="10.5" customHeight="1" x14ac:dyDescent="0.2">
      <c r="A9" s="2"/>
      <c r="B9" s="213"/>
      <c r="C9" s="1458"/>
      <c r="D9" s="1458"/>
      <c r="E9" s="1458"/>
      <c r="F9" s="1458"/>
      <c r="G9" s="1458"/>
      <c r="H9" s="1458"/>
      <c r="I9" s="4"/>
      <c r="J9" s="4"/>
      <c r="K9" s="4"/>
      <c r="L9" s="4"/>
      <c r="M9" s="17"/>
      <c r="N9" s="3"/>
      <c r="O9" s="2"/>
    </row>
    <row r="10" spans="1:15" ht="11.25" customHeight="1" x14ac:dyDescent="0.2">
      <c r="A10" s="2"/>
      <c r="B10" s="213"/>
      <c r="C10" s="1458"/>
      <c r="D10" s="1458"/>
      <c r="E10" s="1458"/>
      <c r="F10" s="1458"/>
      <c r="G10" s="1458"/>
      <c r="H10" s="1458"/>
      <c r="I10" s="4"/>
      <c r="J10" s="4"/>
      <c r="K10" s="4"/>
      <c r="L10" s="4"/>
      <c r="M10" s="17"/>
      <c r="N10" s="3"/>
      <c r="O10" s="2"/>
    </row>
    <row r="11" spans="1:15" ht="3.75" customHeight="1" x14ac:dyDescent="0.2">
      <c r="A11" s="2"/>
      <c r="B11" s="213"/>
      <c r="C11" s="1458"/>
      <c r="D11" s="1458"/>
      <c r="E11" s="1458"/>
      <c r="F11" s="1458"/>
      <c r="G11" s="1458"/>
      <c r="H11" s="1458"/>
      <c r="I11" s="4"/>
      <c r="J11" s="4"/>
      <c r="K11" s="4"/>
      <c r="L11" s="4"/>
      <c r="M11" s="17"/>
      <c r="N11" s="3"/>
      <c r="O11" s="2"/>
    </row>
    <row r="12" spans="1:15" ht="11.25" customHeight="1" x14ac:dyDescent="0.2">
      <c r="A12" s="2"/>
      <c r="B12" s="213"/>
      <c r="C12" s="1458"/>
      <c r="D12" s="1458"/>
      <c r="E12" s="1458"/>
      <c r="F12" s="1458"/>
      <c r="G12" s="1458"/>
      <c r="H12" s="1458"/>
      <c r="I12" s="4"/>
      <c r="J12" s="4"/>
      <c r="K12" s="4"/>
      <c r="L12" s="4"/>
      <c r="M12" s="17"/>
      <c r="N12" s="3"/>
      <c r="O12" s="2"/>
    </row>
    <row r="13" spans="1:15" ht="11.25" customHeight="1" x14ac:dyDescent="0.2">
      <c r="A13" s="2"/>
      <c r="B13" s="213"/>
      <c r="C13" s="1458"/>
      <c r="D13" s="1458"/>
      <c r="E13" s="1458"/>
      <c r="F13" s="1458"/>
      <c r="G13" s="1458"/>
      <c r="H13" s="1458"/>
      <c r="I13" s="4"/>
      <c r="J13" s="4"/>
      <c r="K13" s="4"/>
      <c r="L13" s="4"/>
      <c r="M13" s="17"/>
      <c r="N13" s="3"/>
      <c r="O13" s="2"/>
    </row>
    <row r="14" spans="1:15" ht="15.75" customHeight="1" x14ac:dyDescent="0.2">
      <c r="A14" s="2"/>
      <c r="B14" s="213"/>
      <c r="C14" s="1458"/>
      <c r="D14" s="1458"/>
      <c r="E14" s="1458"/>
      <c r="F14" s="1458"/>
      <c r="G14" s="1458"/>
      <c r="H14" s="1458"/>
      <c r="I14" s="4"/>
      <c r="J14" s="4"/>
      <c r="K14" s="4"/>
      <c r="L14" s="4"/>
      <c r="M14" s="17"/>
      <c r="N14" s="3"/>
      <c r="O14" s="2"/>
    </row>
    <row r="15" spans="1:15" ht="22.5" customHeight="1" x14ac:dyDescent="0.2">
      <c r="A15" s="2"/>
      <c r="B15" s="213"/>
      <c r="C15" s="1458"/>
      <c r="D15" s="1458"/>
      <c r="E15" s="1458"/>
      <c r="F15" s="1458"/>
      <c r="G15" s="1458"/>
      <c r="H15" s="1458"/>
      <c r="I15" s="4"/>
      <c r="J15" s="4"/>
      <c r="K15" s="4"/>
      <c r="L15" s="4"/>
      <c r="M15" s="17"/>
      <c r="N15" s="3"/>
      <c r="O15" s="2"/>
    </row>
    <row r="16" spans="1:15" ht="11.25" customHeight="1" x14ac:dyDescent="0.2">
      <c r="A16" s="2"/>
      <c r="B16" s="213"/>
      <c r="C16" s="1458"/>
      <c r="D16" s="1458"/>
      <c r="E16" s="1458"/>
      <c r="F16" s="1458"/>
      <c r="G16" s="1458"/>
      <c r="H16" s="1458"/>
      <c r="I16" s="4"/>
      <c r="J16" s="4"/>
      <c r="K16" s="4"/>
      <c r="L16" s="4"/>
      <c r="M16" s="17"/>
      <c r="N16" s="3"/>
      <c r="O16" s="2"/>
    </row>
    <row r="17" spans="1:15" ht="11.25" customHeight="1" x14ac:dyDescent="0.2">
      <c r="A17" s="2"/>
      <c r="B17" s="213"/>
      <c r="C17" s="1458"/>
      <c r="D17" s="1458"/>
      <c r="E17" s="1458"/>
      <c r="F17" s="1458"/>
      <c r="G17" s="1458"/>
      <c r="H17" s="1458"/>
      <c r="I17" s="4"/>
      <c r="J17" s="4"/>
      <c r="K17" s="4"/>
      <c r="L17" s="4"/>
      <c r="M17" s="17"/>
      <c r="N17" s="3"/>
      <c r="O17" s="2"/>
    </row>
    <row r="18" spans="1:15" ht="11.25" customHeight="1" x14ac:dyDescent="0.2">
      <c r="A18" s="2"/>
      <c r="B18" s="213"/>
      <c r="C18" s="1458"/>
      <c r="D18" s="1458"/>
      <c r="E18" s="1458"/>
      <c r="F18" s="1458"/>
      <c r="G18" s="1458"/>
      <c r="H18" s="1458"/>
      <c r="I18" s="5"/>
      <c r="J18" s="5"/>
      <c r="K18" s="5"/>
      <c r="L18" s="5"/>
      <c r="M18" s="5"/>
      <c r="N18" s="3"/>
      <c r="O18" s="2"/>
    </row>
    <row r="19" spans="1:15" ht="11.25" customHeight="1" x14ac:dyDescent="0.2">
      <c r="A19" s="2"/>
      <c r="B19" s="213"/>
      <c r="C19" s="1458"/>
      <c r="D19" s="1458"/>
      <c r="E19" s="1458"/>
      <c r="F19" s="1458"/>
      <c r="G19" s="1458"/>
      <c r="H19" s="1458"/>
      <c r="I19" s="18"/>
      <c r="J19" s="18"/>
      <c r="K19" s="18"/>
      <c r="L19" s="18"/>
      <c r="M19" s="18"/>
      <c r="N19" s="3"/>
      <c r="O19" s="2"/>
    </row>
    <row r="20" spans="1:15" ht="11.25" customHeight="1" x14ac:dyDescent="0.2">
      <c r="A20" s="2"/>
      <c r="B20" s="213"/>
      <c r="C20" s="1458"/>
      <c r="D20" s="1458"/>
      <c r="E20" s="1458"/>
      <c r="F20" s="1458"/>
      <c r="G20" s="1458"/>
      <c r="H20" s="1458"/>
      <c r="I20" s="11"/>
      <c r="J20" s="11"/>
      <c r="K20" s="11"/>
      <c r="L20" s="11"/>
      <c r="M20" s="11"/>
      <c r="N20" s="3"/>
      <c r="O20" s="2"/>
    </row>
    <row r="21" spans="1:15" ht="11.25" customHeight="1" x14ac:dyDescent="0.2">
      <c r="A21" s="2"/>
      <c r="B21" s="213"/>
      <c r="C21" s="1458"/>
      <c r="D21" s="1458"/>
      <c r="E21" s="1458"/>
      <c r="F21" s="1458"/>
      <c r="G21" s="1458"/>
      <c r="H21" s="1458"/>
      <c r="I21" s="11"/>
      <c r="J21" s="11"/>
      <c r="K21" s="11"/>
      <c r="L21" s="11"/>
      <c r="M21" s="11"/>
      <c r="N21" s="3"/>
      <c r="O21" s="2"/>
    </row>
    <row r="22" spans="1:15" ht="12" customHeight="1" x14ac:dyDescent="0.2">
      <c r="A22" s="2"/>
      <c r="B22" s="213"/>
      <c r="C22" s="23"/>
      <c r="D22" s="23"/>
      <c r="E22" s="23"/>
      <c r="F22" s="23"/>
      <c r="G22" s="23"/>
      <c r="H22" s="23"/>
      <c r="I22" s="13"/>
      <c r="J22" s="13"/>
      <c r="K22" s="13"/>
      <c r="L22" s="13"/>
      <c r="M22" s="13"/>
      <c r="N22" s="3"/>
      <c r="O22" s="2"/>
    </row>
    <row r="23" spans="1:15" ht="27.75" customHeight="1" x14ac:dyDescent="0.2">
      <c r="A23" s="2"/>
      <c r="B23" s="213"/>
      <c r="C23" s="23"/>
      <c r="D23" s="23"/>
      <c r="E23" s="23"/>
      <c r="F23" s="23"/>
      <c r="G23" s="23"/>
      <c r="H23" s="23"/>
      <c r="I23" s="11"/>
      <c r="J23" s="11"/>
      <c r="K23" s="11"/>
      <c r="L23" s="11"/>
      <c r="M23" s="11"/>
      <c r="N23" s="3"/>
      <c r="O23" s="2"/>
    </row>
    <row r="24" spans="1:15" ht="18" customHeight="1" x14ac:dyDescent="0.2">
      <c r="A24" s="2"/>
      <c r="B24" s="213"/>
      <c r="C24" s="9"/>
      <c r="D24" s="13"/>
      <c r="E24" s="15"/>
      <c r="F24" s="13"/>
      <c r="G24" s="10"/>
      <c r="H24" s="13"/>
      <c r="I24" s="13"/>
      <c r="J24" s="13"/>
      <c r="K24" s="13"/>
      <c r="L24" s="13"/>
      <c r="M24" s="13"/>
      <c r="N24" s="3"/>
      <c r="O24" s="2"/>
    </row>
    <row r="25" spans="1:15" ht="18" customHeight="1" x14ac:dyDescent="0.2">
      <c r="A25" s="2"/>
      <c r="B25" s="213"/>
      <c r="C25" s="12"/>
      <c r="D25" s="13"/>
      <c r="E25" s="8"/>
      <c r="F25" s="11"/>
      <c r="G25" s="10"/>
      <c r="H25" s="11"/>
      <c r="I25" s="11"/>
      <c r="J25" s="11"/>
      <c r="K25" s="11"/>
      <c r="L25" s="11"/>
      <c r="M25" s="11"/>
      <c r="N25" s="3"/>
      <c r="O25" s="2"/>
    </row>
    <row r="26" spans="1:15" x14ac:dyDescent="0.2">
      <c r="A26" s="2"/>
      <c r="B26" s="213"/>
      <c r="C26" s="12"/>
      <c r="D26" s="13"/>
      <c r="E26" s="8"/>
      <c r="F26" s="11"/>
      <c r="G26" s="10"/>
      <c r="H26" s="11"/>
      <c r="I26" s="11"/>
      <c r="J26" s="11"/>
      <c r="K26" s="11"/>
      <c r="L26" s="11"/>
      <c r="M26" s="11"/>
      <c r="N26" s="3"/>
      <c r="O26" s="2"/>
    </row>
    <row r="27" spans="1:15" ht="13.5" customHeight="1" x14ac:dyDescent="0.2">
      <c r="A27" s="2"/>
      <c r="B27" s="213"/>
      <c r="C27" s="12"/>
      <c r="D27" s="13"/>
      <c r="E27" s="8"/>
      <c r="F27" s="11"/>
      <c r="G27" s="10"/>
      <c r="H27" s="294"/>
      <c r="I27" s="295" t="s">
        <v>42</v>
      </c>
      <c r="J27" s="296"/>
      <c r="K27" s="296"/>
      <c r="L27" s="297"/>
      <c r="M27" s="297"/>
      <c r="N27" s="3"/>
      <c r="O27" s="2"/>
    </row>
    <row r="28" spans="1:15" ht="10.5" customHeight="1" x14ac:dyDescent="0.2">
      <c r="A28" s="2"/>
      <c r="B28" s="213"/>
      <c r="C28" s="9"/>
      <c r="D28" s="13"/>
      <c r="E28" s="15"/>
      <c r="F28" s="13"/>
      <c r="G28" s="10"/>
      <c r="H28" s="13"/>
      <c r="I28" s="298"/>
      <c r="J28" s="298"/>
      <c r="K28" s="298"/>
      <c r="L28" s="298"/>
      <c r="M28" s="461"/>
      <c r="N28" s="299"/>
      <c r="O28" s="2"/>
    </row>
    <row r="29" spans="1:15" ht="16.5" customHeight="1" x14ac:dyDescent="0.2">
      <c r="A29" s="2"/>
      <c r="B29" s="213"/>
      <c r="C29" s="9"/>
      <c r="D29" s="13"/>
      <c r="E29" s="15"/>
      <c r="F29" s="13"/>
      <c r="G29" s="10"/>
      <c r="H29" s="13"/>
      <c r="I29" s="13" t="s">
        <v>422</v>
      </c>
      <c r="J29" s="13"/>
      <c r="K29" s="13"/>
      <c r="L29" s="13"/>
      <c r="M29" s="461"/>
      <c r="N29" s="300"/>
      <c r="O29" s="2"/>
    </row>
    <row r="30" spans="1:15" ht="10.5" customHeight="1" x14ac:dyDescent="0.2">
      <c r="A30" s="2"/>
      <c r="B30" s="213"/>
      <c r="C30" s="9"/>
      <c r="D30" s="13"/>
      <c r="E30" s="15"/>
      <c r="F30" s="13"/>
      <c r="G30" s="10"/>
      <c r="H30" s="13"/>
      <c r="I30" s="13"/>
      <c r="J30" s="13"/>
      <c r="K30" s="13"/>
      <c r="L30" s="13"/>
      <c r="M30" s="461"/>
      <c r="N30" s="300"/>
      <c r="O30" s="2"/>
    </row>
    <row r="31" spans="1:15" ht="16.5" customHeight="1" x14ac:dyDescent="0.2">
      <c r="A31" s="2"/>
      <c r="B31" s="213"/>
      <c r="C31" s="12"/>
      <c r="D31" s="13"/>
      <c r="E31" s="8"/>
      <c r="F31" s="11"/>
      <c r="G31" s="10"/>
      <c r="H31" s="11"/>
      <c r="I31" s="1452" t="s">
        <v>46</v>
      </c>
      <c r="J31" s="1452"/>
      <c r="K31" s="1462">
        <f>+capa!H27</f>
        <v>42948</v>
      </c>
      <c r="L31" s="1463"/>
      <c r="M31" s="461"/>
      <c r="N31" s="301"/>
      <c r="O31" s="2"/>
    </row>
    <row r="32" spans="1:15" ht="10.5" customHeight="1" x14ac:dyDescent="0.2">
      <c r="A32" s="2"/>
      <c r="B32" s="213"/>
      <c r="C32" s="12"/>
      <c r="D32" s="13"/>
      <c r="E32" s="8"/>
      <c r="F32" s="11"/>
      <c r="G32" s="10"/>
      <c r="H32" s="11"/>
      <c r="I32" s="199"/>
      <c r="J32" s="199"/>
      <c r="K32" s="198"/>
      <c r="L32" s="198"/>
      <c r="M32" s="461"/>
      <c r="N32" s="301"/>
      <c r="O32" s="2"/>
    </row>
    <row r="33" spans="1:15" ht="16.5" customHeight="1" x14ac:dyDescent="0.2">
      <c r="A33" s="2"/>
      <c r="B33" s="213"/>
      <c r="C33" s="9"/>
      <c r="D33" s="13"/>
      <c r="E33" s="15"/>
      <c r="F33" s="13"/>
      <c r="G33" s="10"/>
      <c r="H33" s="13"/>
      <c r="I33" s="1460" t="s">
        <v>414</v>
      </c>
      <c r="J33" s="1461"/>
      <c r="K33" s="1461"/>
      <c r="L33" s="1461"/>
      <c r="M33" s="461"/>
      <c r="N33" s="300"/>
      <c r="O33" s="2"/>
    </row>
    <row r="34" spans="1:15" s="92" customFormat="1" ht="14.25" customHeight="1" x14ac:dyDescent="0.2">
      <c r="A34" s="2"/>
      <c r="B34" s="213"/>
      <c r="C34" s="9"/>
      <c r="D34" s="13"/>
      <c r="E34" s="15"/>
      <c r="F34" s="13"/>
      <c r="G34" s="980"/>
      <c r="H34" s="13"/>
      <c r="I34" s="174"/>
      <c r="J34" s="979"/>
      <c r="K34" s="979"/>
      <c r="L34" s="979"/>
      <c r="M34" s="461"/>
      <c r="N34" s="300"/>
      <c r="O34" s="2"/>
    </row>
    <row r="35" spans="1:15" s="92" customFormat="1" ht="20.25" customHeight="1" x14ac:dyDescent="0.2">
      <c r="A35" s="2"/>
      <c r="B35" s="213"/>
      <c r="C35" s="171"/>
      <c r="D35" s="13"/>
      <c r="E35" s="981"/>
      <c r="F35" s="11"/>
      <c r="G35" s="980"/>
      <c r="H35" s="11"/>
      <c r="I35" s="1455" t="s">
        <v>416</v>
      </c>
      <c r="J35" s="1455"/>
      <c r="K35" s="1455"/>
      <c r="L35" s="1455"/>
      <c r="M35" s="461"/>
      <c r="N35" s="301"/>
      <c r="O35" s="2"/>
    </row>
    <row r="36" spans="1:15" s="92" customFormat="1" ht="12.75" customHeight="1" x14ac:dyDescent="0.2">
      <c r="A36" s="2"/>
      <c r="B36" s="213"/>
      <c r="C36" s="171"/>
      <c r="D36" s="13"/>
      <c r="E36" s="981"/>
      <c r="F36" s="11"/>
      <c r="G36" s="980"/>
      <c r="H36" s="11"/>
      <c r="I36" s="976" t="s">
        <v>415</v>
      </c>
      <c r="J36" s="976"/>
      <c r="K36" s="976"/>
      <c r="L36" s="976"/>
      <c r="M36" s="461"/>
      <c r="N36" s="301"/>
      <c r="O36" s="2"/>
    </row>
    <row r="37" spans="1:15" s="92" customFormat="1" ht="12.75" customHeight="1" x14ac:dyDescent="0.2">
      <c r="A37" s="2"/>
      <c r="B37" s="213"/>
      <c r="C37" s="171"/>
      <c r="D37" s="13"/>
      <c r="E37" s="981"/>
      <c r="F37" s="11"/>
      <c r="G37" s="980"/>
      <c r="H37" s="11"/>
      <c r="I37" s="1456" t="s">
        <v>419</v>
      </c>
      <c r="J37" s="1456"/>
      <c r="K37" s="1456"/>
      <c r="L37" s="1456"/>
      <c r="M37" s="461"/>
      <c r="N37" s="301"/>
      <c r="O37" s="2"/>
    </row>
    <row r="38" spans="1:15" s="92" customFormat="1" ht="20.25" customHeight="1" x14ac:dyDescent="0.2">
      <c r="A38" s="2"/>
      <c r="B38" s="213"/>
      <c r="C38" s="9"/>
      <c r="D38" s="13"/>
      <c r="E38" s="15"/>
      <c r="F38" s="13"/>
      <c r="G38" s="356"/>
      <c r="H38" s="13"/>
      <c r="I38" s="1453" t="s">
        <v>476</v>
      </c>
      <c r="J38" s="1453"/>
      <c r="K38" s="1453"/>
      <c r="L38" s="976"/>
      <c r="M38" s="461"/>
      <c r="N38" s="300"/>
      <c r="O38" s="2"/>
    </row>
    <row r="39" spans="1:15" ht="19.5" customHeight="1" x14ac:dyDescent="0.2">
      <c r="A39" s="2"/>
      <c r="B39" s="213"/>
      <c r="C39" s="12"/>
      <c r="D39" s="13"/>
      <c r="E39" s="8"/>
      <c r="F39" s="11"/>
      <c r="G39" s="10"/>
      <c r="H39" s="11"/>
      <c r="I39" s="1453" t="s">
        <v>440</v>
      </c>
      <c r="J39" s="1453"/>
      <c r="K39" s="1453"/>
      <c r="L39" s="1453"/>
      <c r="M39" s="461"/>
      <c r="N39" s="301"/>
      <c r="O39" s="2"/>
    </row>
    <row r="40" spans="1:15" ht="14.25" customHeight="1" x14ac:dyDescent="0.2">
      <c r="A40" s="2"/>
      <c r="B40" s="213"/>
      <c r="C40" s="12"/>
      <c r="D40" s="13"/>
      <c r="E40" s="8"/>
      <c r="F40" s="11"/>
      <c r="G40" s="10"/>
      <c r="H40" s="11"/>
      <c r="I40" s="976"/>
      <c r="J40" s="976"/>
      <c r="K40" s="976"/>
      <c r="L40" s="976"/>
      <c r="M40" s="461"/>
      <c r="N40" s="301"/>
      <c r="O40" s="2"/>
    </row>
    <row r="41" spans="1:15" ht="12.75" customHeight="1" x14ac:dyDescent="0.2">
      <c r="A41" s="2"/>
      <c r="B41" s="213"/>
      <c r="C41" s="12"/>
      <c r="D41" s="13"/>
      <c r="E41" s="8"/>
      <c r="F41" s="11"/>
      <c r="G41" s="10"/>
      <c r="H41" s="11"/>
      <c r="I41" s="1454" t="s">
        <v>51</v>
      </c>
      <c r="J41" s="1454"/>
      <c r="K41" s="1454"/>
      <c r="L41" s="1454"/>
      <c r="M41" s="461"/>
      <c r="N41" s="301"/>
      <c r="O41" s="2"/>
    </row>
    <row r="42" spans="1:15" ht="14.25" customHeight="1" x14ac:dyDescent="0.2">
      <c r="A42" s="2"/>
      <c r="B42" s="213"/>
      <c r="C42" s="9"/>
      <c r="D42" s="13"/>
      <c r="E42" s="15"/>
      <c r="F42" s="13"/>
      <c r="G42" s="10"/>
      <c r="H42" s="13"/>
      <c r="I42" s="977"/>
      <c r="J42" s="977"/>
      <c r="K42" s="977"/>
      <c r="L42" s="977"/>
      <c r="M42" s="461"/>
      <c r="N42" s="300"/>
      <c r="O42" s="2"/>
    </row>
    <row r="43" spans="1:15" ht="15" customHeight="1" x14ac:dyDescent="0.2">
      <c r="A43" s="2"/>
      <c r="B43" s="213"/>
      <c r="C43" s="12"/>
      <c r="D43" s="13"/>
      <c r="E43" s="8"/>
      <c r="F43" s="11"/>
      <c r="G43" s="10"/>
      <c r="H43" s="11"/>
      <c r="I43" s="975" t="s">
        <v>23</v>
      </c>
      <c r="J43" s="975"/>
      <c r="K43" s="975"/>
      <c r="L43" s="975"/>
      <c r="M43" s="461"/>
      <c r="N43" s="301"/>
      <c r="O43" s="2"/>
    </row>
    <row r="44" spans="1:15" ht="14.25" customHeight="1" x14ac:dyDescent="0.2">
      <c r="A44" s="2"/>
      <c r="B44" s="213"/>
      <c r="C44" s="12"/>
      <c r="D44" s="13"/>
      <c r="E44" s="8"/>
      <c r="F44" s="11"/>
      <c r="G44" s="10"/>
      <c r="H44" s="11"/>
      <c r="I44" s="197"/>
      <c r="J44" s="197"/>
      <c r="K44" s="197"/>
      <c r="L44" s="197"/>
      <c r="M44" s="461"/>
      <c r="N44" s="301"/>
      <c r="O44" s="2"/>
    </row>
    <row r="45" spans="1:15" ht="16.5" customHeight="1" x14ac:dyDescent="0.2">
      <c r="A45" s="2"/>
      <c r="B45" s="213"/>
      <c r="C45" s="12"/>
      <c r="D45" s="13"/>
      <c r="E45" s="8"/>
      <c r="F45" s="11"/>
      <c r="G45" s="10"/>
      <c r="H45" s="11"/>
      <c r="I45" s="1452" t="s">
        <v>19</v>
      </c>
      <c r="J45" s="1452"/>
      <c r="K45" s="1452"/>
      <c r="L45" s="1452"/>
      <c r="M45" s="461"/>
      <c r="N45" s="301"/>
      <c r="O45" s="2"/>
    </row>
    <row r="46" spans="1:15" ht="14.25" customHeight="1" x14ac:dyDescent="0.2">
      <c r="A46" s="2"/>
      <c r="B46" s="213"/>
      <c r="C46" s="9"/>
      <c r="D46" s="13"/>
      <c r="E46" s="15"/>
      <c r="F46" s="13"/>
      <c r="G46" s="10"/>
      <c r="H46" s="13"/>
      <c r="I46" s="199"/>
      <c r="J46" s="199"/>
      <c r="K46" s="199"/>
      <c r="L46" s="199"/>
      <c r="M46" s="461"/>
      <c r="N46" s="300"/>
      <c r="O46" s="2"/>
    </row>
    <row r="47" spans="1:15" ht="16.5" customHeight="1" x14ac:dyDescent="0.2">
      <c r="A47" s="2"/>
      <c r="B47" s="213"/>
      <c r="C47" s="12"/>
      <c r="D47" s="13"/>
      <c r="E47" s="8"/>
      <c r="F47" s="542"/>
      <c r="G47" s="884"/>
      <c r="H47" s="542"/>
      <c r="I47" s="1451" t="s">
        <v>10</v>
      </c>
      <c r="J47" s="1451"/>
      <c r="K47" s="1451"/>
      <c r="L47" s="1451"/>
      <c r="M47" s="461"/>
      <c r="N47" s="301"/>
      <c r="O47" s="2"/>
    </row>
    <row r="48" spans="1:15" ht="12.75" customHeight="1" x14ac:dyDescent="0.2">
      <c r="A48" s="2"/>
      <c r="B48" s="213"/>
      <c r="C48" s="9"/>
      <c r="D48" s="13"/>
      <c r="E48" s="15"/>
      <c r="F48" s="978"/>
      <c r="G48" s="884"/>
      <c r="H48" s="978"/>
      <c r="I48" s="461"/>
      <c r="J48" s="461"/>
      <c r="K48" s="461"/>
      <c r="L48" s="461"/>
      <c r="M48" s="461"/>
      <c r="N48" s="300"/>
      <c r="O48" s="2"/>
    </row>
    <row r="49" spans="1:15" ht="30.75" customHeight="1" x14ac:dyDescent="0.2">
      <c r="A49" s="2"/>
      <c r="B49" s="213"/>
      <c r="C49" s="9"/>
      <c r="D49" s="13"/>
      <c r="E49" s="15"/>
      <c r="F49" s="978"/>
      <c r="G49" s="884"/>
      <c r="H49" s="978"/>
      <c r="I49" s="461"/>
      <c r="J49" s="461"/>
      <c r="K49" s="461"/>
      <c r="L49" s="461"/>
      <c r="M49" s="461"/>
      <c r="N49" s="300"/>
      <c r="O49" s="2"/>
    </row>
    <row r="50" spans="1:15" ht="20.25" customHeight="1" x14ac:dyDescent="0.2">
      <c r="A50" s="2"/>
      <c r="B50" s="213"/>
      <c r="C50" s="768"/>
      <c r="D50" s="13"/>
      <c r="E50" s="8"/>
      <c r="F50" s="542"/>
      <c r="G50" s="884"/>
      <c r="H50" s="542"/>
      <c r="I50" s="461"/>
      <c r="J50" s="461"/>
      <c r="K50" s="461"/>
      <c r="L50" s="461"/>
      <c r="M50" s="461"/>
      <c r="N50" s="301"/>
      <c r="O50" s="2"/>
    </row>
    <row r="51" spans="1:15" x14ac:dyDescent="0.2">
      <c r="A51" s="2"/>
      <c r="B51" s="352">
        <v>2</v>
      </c>
      <c r="C51" s="1450">
        <v>42948</v>
      </c>
      <c r="D51" s="1450"/>
      <c r="E51" s="1450"/>
      <c r="F51" s="1450"/>
      <c r="G51" s="1450"/>
      <c r="H51" s="1450"/>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3"/>
      <c r="C1" s="203"/>
      <c r="D1" s="203"/>
      <c r="E1" s="203"/>
      <c r="F1" s="203"/>
      <c r="G1" s="204"/>
      <c r="H1" s="204"/>
      <c r="I1" s="204"/>
      <c r="J1" s="204"/>
      <c r="K1" s="204"/>
      <c r="L1" s="204"/>
      <c r="M1" s="204"/>
      <c r="N1" s="204"/>
      <c r="O1" s="204"/>
      <c r="P1" s="204"/>
      <c r="Q1" s="204"/>
      <c r="R1" s="204"/>
      <c r="S1" s="204"/>
      <c r="T1" s="204"/>
      <c r="U1" s="204"/>
      <c r="V1" s="204"/>
      <c r="W1" s="204"/>
      <c r="X1" s="1542" t="s">
        <v>315</v>
      </c>
      <c r="Y1" s="1542"/>
      <c r="Z1" s="1542"/>
      <c r="AA1" s="1542"/>
      <c r="AB1" s="1542"/>
      <c r="AC1" s="1542"/>
      <c r="AD1" s="1542"/>
      <c r="AE1" s="1542"/>
      <c r="AF1" s="1542"/>
      <c r="AG1" s="2"/>
    </row>
    <row r="2" spans="1:33" ht="6" customHeight="1" x14ac:dyDescent="0.2">
      <c r="A2" s="205"/>
      <c r="B2" s="1545"/>
      <c r="C2" s="1545"/>
      <c r="D2" s="1545"/>
      <c r="E2" s="16"/>
      <c r="F2" s="16"/>
      <c r="G2" s="16"/>
      <c r="H2" s="16"/>
      <c r="I2" s="16"/>
      <c r="J2" s="202"/>
      <c r="K2" s="202"/>
      <c r="L2" s="202"/>
      <c r="M2" s="202"/>
      <c r="N2" s="202"/>
      <c r="O2" s="202"/>
      <c r="P2" s="202"/>
      <c r="Q2" s="202"/>
      <c r="R2" s="202"/>
      <c r="S2" s="202"/>
      <c r="T2" s="202"/>
      <c r="U2" s="202"/>
      <c r="V2" s="202"/>
      <c r="W2" s="202"/>
      <c r="X2" s="202"/>
      <c r="Y2" s="202"/>
      <c r="Z2" s="4"/>
      <c r="AA2" s="4"/>
      <c r="AB2" s="4"/>
      <c r="AC2" s="4"/>
      <c r="AD2" s="4"/>
      <c r="AE2" s="4"/>
      <c r="AF2" s="4"/>
      <c r="AG2" s="2"/>
    </row>
    <row r="3" spans="1:33" ht="12" customHeight="1" x14ac:dyDescent="0.2">
      <c r="A3" s="205"/>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0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05"/>
      <c r="B5" s="4"/>
      <c r="C5" s="8"/>
      <c r="D5" s="8"/>
      <c r="E5" s="8"/>
      <c r="F5" s="1730"/>
      <c r="G5" s="1730"/>
      <c r="H5" s="1730"/>
      <c r="I5" s="1730"/>
      <c r="J5" s="1730"/>
      <c r="K5" s="1730"/>
      <c r="L5" s="1730"/>
      <c r="M5" s="8"/>
      <c r="N5" s="8"/>
      <c r="O5" s="8"/>
      <c r="P5" s="8"/>
      <c r="Q5" s="8"/>
      <c r="R5" s="3"/>
      <c r="S5" s="3"/>
      <c r="T5" s="3"/>
      <c r="U5" s="61"/>
      <c r="V5" s="3"/>
      <c r="W5" s="3"/>
      <c r="X5" s="3"/>
      <c r="Y5" s="3"/>
      <c r="Z5" s="3"/>
      <c r="AA5" s="3"/>
      <c r="AB5" s="3"/>
      <c r="AC5" s="3"/>
      <c r="AD5" s="3"/>
      <c r="AE5" s="3"/>
      <c r="AF5" s="4"/>
      <c r="AG5" s="2"/>
    </row>
    <row r="6" spans="1:33" ht="9.75" customHeight="1" x14ac:dyDescent="0.2">
      <c r="A6" s="205"/>
      <c r="B6" s="4"/>
      <c r="C6" s="8"/>
      <c r="D6" s="8"/>
      <c r="E6" s="10"/>
      <c r="F6" s="1727"/>
      <c r="G6" s="1727"/>
      <c r="H6" s="1727"/>
      <c r="I6" s="1727"/>
      <c r="J6" s="1727"/>
      <c r="K6" s="1727"/>
      <c r="L6" s="1727"/>
      <c r="M6" s="1727"/>
      <c r="N6" s="1727"/>
      <c r="O6" s="1727"/>
      <c r="P6" s="1727"/>
      <c r="Q6" s="1727"/>
      <c r="R6" s="1727"/>
      <c r="S6" s="1727"/>
      <c r="T6" s="1727"/>
      <c r="U6" s="1727"/>
      <c r="V6" s="1727"/>
      <c r="W6" s="10"/>
      <c r="X6" s="1727"/>
      <c r="Y6" s="1727"/>
      <c r="Z6" s="1727"/>
      <c r="AA6" s="1727"/>
      <c r="AB6" s="1727"/>
      <c r="AC6" s="1727"/>
      <c r="AD6" s="1727"/>
      <c r="AE6" s="10"/>
      <c r="AF6" s="4"/>
      <c r="AG6" s="2"/>
    </row>
    <row r="7" spans="1:33" ht="12.75" customHeight="1" x14ac:dyDescent="0.2">
      <c r="A7" s="205"/>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4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05"/>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05"/>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05"/>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05"/>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05"/>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05"/>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05"/>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05"/>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05"/>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05"/>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05"/>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05"/>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05"/>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05"/>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05"/>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05"/>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05"/>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05"/>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05"/>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05"/>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05"/>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05"/>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05"/>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05"/>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05"/>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05"/>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05"/>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05"/>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05"/>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05"/>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05"/>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05"/>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05"/>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05"/>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05"/>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05"/>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05"/>
      <c r="B45" s="4"/>
      <c r="C45" s="8"/>
      <c r="D45" s="8"/>
      <c r="E45" s="10"/>
      <c r="F45" s="1727"/>
      <c r="G45" s="1727"/>
      <c r="H45" s="1727"/>
      <c r="I45" s="1727"/>
      <c r="J45" s="1727"/>
      <c r="K45" s="1727"/>
      <c r="L45" s="1727"/>
      <c r="M45" s="1727"/>
      <c r="N45" s="1727"/>
      <c r="O45" s="1727"/>
      <c r="P45" s="1727"/>
      <c r="Q45" s="1727"/>
      <c r="R45" s="1727"/>
      <c r="S45" s="1727"/>
      <c r="T45" s="1727"/>
      <c r="U45" s="1727"/>
      <c r="V45" s="1727"/>
      <c r="W45" s="10"/>
      <c r="X45" s="1727"/>
      <c r="Y45" s="1727"/>
      <c r="Z45" s="1727"/>
      <c r="AA45" s="1727"/>
      <c r="AB45" s="1727"/>
      <c r="AC45" s="1727"/>
      <c r="AD45" s="1727"/>
      <c r="AE45" s="10"/>
      <c r="AF45" s="4"/>
      <c r="AG45" s="2"/>
    </row>
    <row r="46" spans="1:33" ht="12.75" customHeight="1" x14ac:dyDescent="0.2">
      <c r="A46" s="205"/>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05"/>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4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05"/>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05"/>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05"/>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05"/>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05"/>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05"/>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05"/>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05"/>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05"/>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05"/>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05"/>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05"/>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05"/>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05"/>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05"/>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05"/>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05"/>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05"/>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05"/>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05"/>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4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05"/>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05"/>
      <c r="B71" s="350">
        <v>22</v>
      </c>
      <c r="C71" s="1728">
        <v>42948</v>
      </c>
      <c r="D71" s="1729"/>
      <c r="E71" s="1729"/>
      <c r="F71" s="1729"/>
      <c r="G71" s="1725"/>
      <c r="H71" s="1726"/>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731" t="s">
        <v>318</v>
      </c>
      <c r="C1" s="1731"/>
      <c r="D1" s="1731"/>
      <c r="E1" s="1731"/>
      <c r="F1" s="1731"/>
      <c r="G1" s="1731"/>
      <c r="H1" s="1731"/>
      <c r="I1" s="204"/>
      <c r="J1" s="204"/>
      <c r="K1" s="204"/>
      <c r="L1" s="204"/>
      <c r="M1" s="204"/>
      <c r="N1" s="204"/>
      <c r="O1" s="204"/>
      <c r="P1" s="204"/>
      <c r="Q1" s="204"/>
      <c r="R1" s="204"/>
      <c r="S1" s="204"/>
      <c r="T1" s="204"/>
      <c r="U1" s="204"/>
      <c r="V1" s="204"/>
      <c r="W1" s="204"/>
      <c r="X1" s="247"/>
      <c r="Y1" s="208"/>
      <c r="Z1" s="208"/>
      <c r="AA1" s="208"/>
      <c r="AB1" s="208"/>
      <c r="AC1" s="208"/>
      <c r="AD1" s="208"/>
      <c r="AE1" s="208"/>
      <c r="AF1" s="208"/>
      <c r="AG1" s="2"/>
    </row>
    <row r="2" spans="1:33" ht="6" customHeight="1" x14ac:dyDescent="0.2">
      <c r="A2" s="2"/>
      <c r="B2" s="1545"/>
      <c r="C2" s="1545"/>
      <c r="D2" s="1545"/>
      <c r="E2" s="16"/>
      <c r="F2" s="16"/>
      <c r="G2" s="16"/>
      <c r="H2" s="16"/>
      <c r="I2" s="16"/>
      <c r="J2" s="202"/>
      <c r="K2" s="202"/>
      <c r="L2" s="202"/>
      <c r="M2" s="202"/>
      <c r="N2" s="202"/>
      <c r="O2" s="202"/>
      <c r="P2" s="202"/>
      <c r="Q2" s="202"/>
      <c r="R2" s="202"/>
      <c r="S2" s="202"/>
      <c r="T2" s="202"/>
      <c r="U2" s="202"/>
      <c r="V2" s="202"/>
      <c r="W2" s="202"/>
      <c r="X2" s="202"/>
      <c r="Y2" s="202"/>
      <c r="Z2" s="4"/>
      <c r="AA2" s="4"/>
      <c r="AB2" s="4"/>
      <c r="AC2" s="4"/>
      <c r="AD2" s="4"/>
      <c r="AE2" s="4"/>
      <c r="AF2" s="4"/>
      <c r="AG2" s="213"/>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13"/>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12"/>
    </row>
    <row r="5" spans="1:33" ht="3.75" customHeight="1" x14ac:dyDescent="0.2">
      <c r="A5" s="2"/>
      <c r="B5" s="4"/>
      <c r="C5" s="8"/>
      <c r="D5" s="8"/>
      <c r="E5" s="8"/>
      <c r="F5" s="1730"/>
      <c r="G5" s="1730"/>
      <c r="H5" s="1730"/>
      <c r="I5" s="1730"/>
      <c r="J5" s="1730"/>
      <c r="K5" s="1730"/>
      <c r="L5" s="1730"/>
      <c r="M5" s="8"/>
      <c r="N5" s="8"/>
      <c r="O5" s="8"/>
      <c r="P5" s="8"/>
      <c r="Q5" s="8"/>
      <c r="R5" s="3"/>
      <c r="S5" s="3"/>
      <c r="T5" s="3"/>
      <c r="U5" s="61"/>
      <c r="V5" s="3"/>
      <c r="W5" s="3"/>
      <c r="X5" s="3"/>
      <c r="Y5" s="3"/>
      <c r="Z5" s="3"/>
      <c r="AA5" s="3"/>
      <c r="AB5" s="3"/>
      <c r="AC5" s="3"/>
      <c r="AD5" s="3"/>
      <c r="AE5" s="3"/>
      <c r="AF5" s="4"/>
      <c r="AG5" s="213"/>
    </row>
    <row r="6" spans="1:33" ht="9.75" customHeight="1" x14ac:dyDescent="0.2">
      <c r="A6" s="2"/>
      <c r="B6" s="4"/>
      <c r="C6" s="8"/>
      <c r="D6" s="8"/>
      <c r="E6" s="10"/>
      <c r="F6" s="1727"/>
      <c r="G6" s="1727"/>
      <c r="H6" s="1727"/>
      <c r="I6" s="1727"/>
      <c r="J6" s="1727"/>
      <c r="K6" s="1727"/>
      <c r="L6" s="1727"/>
      <c r="M6" s="1727"/>
      <c r="N6" s="1727"/>
      <c r="O6" s="1727"/>
      <c r="P6" s="1727"/>
      <c r="Q6" s="1727"/>
      <c r="R6" s="1727"/>
      <c r="S6" s="1727"/>
      <c r="T6" s="1727"/>
      <c r="U6" s="1727"/>
      <c r="V6" s="1727"/>
      <c r="W6" s="10"/>
      <c r="X6" s="1727"/>
      <c r="Y6" s="1727"/>
      <c r="Z6" s="1727"/>
      <c r="AA6" s="1727"/>
      <c r="AB6" s="1727"/>
      <c r="AC6" s="1727"/>
      <c r="AD6" s="1727"/>
      <c r="AE6" s="10"/>
      <c r="AF6" s="4"/>
      <c r="AG6" s="213"/>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13"/>
    </row>
    <row r="8" spans="1:33" s="50" customFormat="1" ht="13.5" hidden="1" customHeight="1" x14ac:dyDescent="0.2">
      <c r="A8" s="47"/>
      <c r="B8" s="48"/>
      <c r="C8" s="1732"/>
      <c r="D8" s="173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2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2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2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13"/>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13"/>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13"/>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13"/>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13"/>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13"/>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13"/>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13"/>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13"/>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13"/>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13"/>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13"/>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13"/>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13"/>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13"/>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13"/>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13"/>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13"/>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13"/>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13"/>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13"/>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13"/>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13"/>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13"/>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13"/>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13"/>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13"/>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13"/>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13"/>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13"/>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13"/>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13"/>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13"/>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13"/>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13"/>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13"/>
    </row>
    <row r="47" spans="1:33" ht="11.25" customHeight="1" x14ac:dyDescent="0.2">
      <c r="A47" s="2"/>
      <c r="B47" s="4"/>
      <c r="C47" s="8"/>
      <c r="D47" s="8"/>
      <c r="E47" s="10"/>
      <c r="F47" s="1727"/>
      <c r="G47" s="1727"/>
      <c r="H47" s="1727"/>
      <c r="I47" s="1727"/>
      <c r="J47" s="1727"/>
      <c r="K47" s="1727"/>
      <c r="L47" s="1727"/>
      <c r="M47" s="1727"/>
      <c r="N47" s="1727"/>
      <c r="O47" s="1727"/>
      <c r="P47" s="1727"/>
      <c r="Q47" s="1727"/>
      <c r="R47" s="1727"/>
      <c r="S47" s="1727"/>
      <c r="T47" s="1727"/>
      <c r="U47" s="1727"/>
      <c r="V47" s="1727"/>
      <c r="W47" s="10"/>
      <c r="X47" s="1727"/>
      <c r="Y47" s="1727"/>
      <c r="Z47" s="1727"/>
      <c r="AA47" s="1727"/>
      <c r="AB47" s="1727"/>
      <c r="AC47" s="1727"/>
      <c r="AD47" s="1727"/>
      <c r="AE47" s="10"/>
      <c r="AF47" s="4"/>
      <c r="AG47" s="213"/>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13"/>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13"/>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2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13"/>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13"/>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13"/>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13"/>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13"/>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13"/>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13"/>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13"/>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13"/>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13"/>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13"/>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13"/>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13"/>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13"/>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13"/>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13"/>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13"/>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13"/>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13"/>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13"/>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4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13"/>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65">
        <v>42948</v>
      </c>
      <c r="AA73" s="1465"/>
      <c r="AB73" s="1465"/>
      <c r="AC73" s="1465"/>
      <c r="AD73" s="1465"/>
      <c r="AE73" s="1465"/>
      <c r="AF73" s="350">
        <v>23</v>
      </c>
      <c r="AG73" s="213"/>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8"/>
      <c r="B1" s="318"/>
      <c r="C1" s="318"/>
      <c r="D1" s="318"/>
      <c r="E1" s="318"/>
    </row>
    <row r="2" spans="1:5" ht="13.5" customHeight="1" x14ac:dyDescent="0.2">
      <c r="A2" s="318"/>
      <c r="B2" s="318"/>
      <c r="C2" s="318"/>
      <c r="D2" s="318"/>
      <c r="E2" s="318"/>
    </row>
    <row r="3" spans="1:5" ht="13.5" customHeight="1" x14ac:dyDescent="0.2">
      <c r="A3" s="318"/>
      <c r="B3" s="318"/>
      <c r="C3" s="318"/>
      <c r="D3" s="318"/>
      <c r="E3" s="318"/>
    </row>
    <row r="4" spans="1:5" s="7" customFormat="1" ht="13.5" customHeight="1" x14ac:dyDescent="0.2">
      <c r="A4" s="318"/>
      <c r="B4" s="318"/>
      <c r="C4" s="318"/>
      <c r="D4" s="318"/>
      <c r="E4" s="318"/>
    </row>
    <row r="5" spans="1:5" ht="13.5" customHeight="1" x14ac:dyDescent="0.2">
      <c r="A5" s="318"/>
      <c r="B5" s="318"/>
      <c r="C5" s="318"/>
      <c r="D5" s="318"/>
      <c r="E5" s="318"/>
    </row>
    <row r="6" spans="1:5" ht="13.5" customHeight="1" x14ac:dyDescent="0.2">
      <c r="A6" s="318"/>
      <c r="B6" s="318"/>
      <c r="C6" s="318"/>
      <c r="D6" s="318"/>
      <c r="E6" s="318"/>
    </row>
    <row r="7" spans="1:5" ht="13.5" customHeight="1" x14ac:dyDescent="0.2">
      <c r="A7" s="318"/>
      <c r="B7" s="318"/>
      <c r="C7" s="318"/>
      <c r="D7" s="318"/>
      <c r="E7" s="318"/>
    </row>
    <row r="8" spans="1:5" ht="13.5" customHeight="1" x14ac:dyDescent="0.2">
      <c r="A8" s="318"/>
      <c r="B8" s="318"/>
      <c r="C8" s="318"/>
      <c r="D8" s="318"/>
      <c r="E8" s="318"/>
    </row>
    <row r="9" spans="1:5" ht="13.5" customHeight="1" x14ac:dyDescent="0.2">
      <c r="A9" s="318"/>
      <c r="B9" s="318"/>
      <c r="C9" s="318"/>
      <c r="D9" s="318"/>
      <c r="E9" s="318"/>
    </row>
    <row r="10" spans="1:5" ht="13.5" customHeight="1" x14ac:dyDescent="0.2">
      <c r="A10" s="318"/>
      <c r="B10" s="318"/>
      <c r="C10" s="318"/>
      <c r="D10" s="318"/>
      <c r="E10" s="318"/>
    </row>
    <row r="11" spans="1:5" ht="13.5" customHeight="1" x14ac:dyDescent="0.2">
      <c r="A11" s="318"/>
      <c r="B11" s="318"/>
      <c r="C11" s="318"/>
      <c r="D11" s="318"/>
      <c r="E11" s="318"/>
    </row>
    <row r="12" spans="1:5" ht="13.5" customHeight="1" x14ac:dyDescent="0.2">
      <c r="A12" s="318"/>
      <c r="B12" s="318"/>
      <c r="C12" s="318"/>
      <c r="D12" s="318"/>
      <c r="E12" s="318"/>
    </row>
    <row r="13" spans="1:5" ht="13.5" customHeight="1" x14ac:dyDescent="0.2">
      <c r="A13" s="318"/>
      <c r="B13" s="318"/>
      <c r="C13" s="318"/>
      <c r="D13" s="318"/>
      <c r="E13" s="318"/>
    </row>
    <row r="14" spans="1:5" ht="13.5" customHeight="1" x14ac:dyDescent="0.2">
      <c r="A14" s="318"/>
      <c r="B14" s="318"/>
      <c r="C14" s="318"/>
      <c r="D14" s="318"/>
      <c r="E14" s="318"/>
    </row>
    <row r="15" spans="1:5" ht="13.5" customHeight="1" x14ac:dyDescent="0.2">
      <c r="A15" s="318"/>
      <c r="B15" s="318"/>
      <c r="C15" s="318"/>
      <c r="D15" s="318"/>
      <c r="E15" s="318"/>
    </row>
    <row r="16" spans="1:5" ht="13.5" customHeight="1" x14ac:dyDescent="0.2">
      <c r="A16" s="318"/>
      <c r="B16" s="318"/>
      <c r="C16" s="318"/>
      <c r="D16" s="318"/>
      <c r="E16" s="318"/>
    </row>
    <row r="17" spans="1:5" ht="13.5" customHeight="1" x14ac:dyDescent="0.2">
      <c r="A17" s="318"/>
      <c r="B17" s="318"/>
      <c r="C17" s="318"/>
      <c r="D17" s="318"/>
      <c r="E17" s="318"/>
    </row>
    <row r="18" spans="1:5" ht="13.5" customHeight="1" x14ac:dyDescent="0.2">
      <c r="A18" s="318"/>
      <c r="B18" s="318"/>
      <c r="C18" s="318"/>
      <c r="D18" s="318"/>
      <c r="E18" s="318"/>
    </row>
    <row r="19" spans="1:5" ht="13.5" customHeight="1" x14ac:dyDescent="0.2">
      <c r="A19" s="318"/>
      <c r="B19" s="318"/>
      <c r="C19" s="318"/>
      <c r="D19" s="318"/>
      <c r="E19" s="318"/>
    </row>
    <row r="20" spans="1:5" ht="13.5" customHeight="1" x14ac:dyDescent="0.2">
      <c r="A20" s="318"/>
      <c r="B20" s="318"/>
      <c r="C20" s="318"/>
      <c r="D20" s="318"/>
      <c r="E20" s="318"/>
    </row>
    <row r="21" spans="1:5" ht="13.5" customHeight="1" x14ac:dyDescent="0.2">
      <c r="A21" s="318"/>
      <c r="B21" s="318"/>
      <c r="C21" s="318"/>
      <c r="D21" s="318"/>
      <c r="E21" s="318"/>
    </row>
    <row r="22" spans="1:5" ht="13.5" customHeight="1" x14ac:dyDescent="0.2">
      <c r="A22" s="318"/>
      <c r="B22" s="318"/>
      <c r="C22" s="318"/>
      <c r="D22" s="318"/>
      <c r="E22" s="318"/>
    </row>
    <row r="23" spans="1:5" ht="13.5" customHeight="1" x14ac:dyDescent="0.2">
      <c r="A23" s="318"/>
      <c r="B23" s="318"/>
      <c r="C23" s="318"/>
      <c r="D23" s="318"/>
      <c r="E23" s="318"/>
    </row>
    <row r="24" spans="1:5" ht="13.5" customHeight="1" x14ac:dyDescent="0.2">
      <c r="A24" s="318"/>
      <c r="B24" s="318"/>
      <c r="C24" s="318"/>
      <c r="D24" s="318"/>
      <c r="E24" s="318"/>
    </row>
    <row r="25" spans="1:5" ht="13.5" customHeight="1" x14ac:dyDescent="0.2">
      <c r="A25" s="318"/>
      <c r="B25" s="318"/>
      <c r="C25" s="318"/>
      <c r="D25" s="318"/>
      <c r="E25" s="318"/>
    </row>
    <row r="26" spans="1:5" ht="13.5" customHeight="1" x14ac:dyDescent="0.2">
      <c r="A26" s="318"/>
      <c r="B26" s="318"/>
      <c r="C26" s="318"/>
      <c r="D26" s="318"/>
      <c r="E26" s="318"/>
    </row>
    <row r="27" spans="1:5" ht="13.5" customHeight="1" x14ac:dyDescent="0.2">
      <c r="A27" s="318"/>
      <c r="B27" s="318"/>
      <c r="C27" s="318"/>
      <c r="D27" s="318"/>
      <c r="E27" s="318"/>
    </row>
    <row r="28" spans="1:5" ht="13.5" customHeight="1" x14ac:dyDescent="0.2">
      <c r="A28" s="318"/>
      <c r="B28" s="318"/>
      <c r="C28" s="318"/>
      <c r="D28" s="318"/>
      <c r="E28" s="318"/>
    </row>
    <row r="29" spans="1:5" ht="13.5" customHeight="1" x14ac:dyDescent="0.2">
      <c r="A29" s="318"/>
      <c r="B29" s="318"/>
      <c r="C29" s="318"/>
      <c r="D29" s="318"/>
      <c r="E29" s="318"/>
    </row>
    <row r="30" spans="1:5" ht="13.5" customHeight="1" x14ac:dyDescent="0.2">
      <c r="A30" s="318"/>
      <c r="B30" s="318"/>
      <c r="C30" s="318"/>
      <c r="D30" s="318"/>
      <c r="E30" s="318"/>
    </row>
    <row r="31" spans="1:5" ht="13.5" customHeight="1" x14ac:dyDescent="0.2">
      <c r="A31" s="318"/>
      <c r="B31" s="318"/>
      <c r="C31" s="318"/>
      <c r="D31" s="318"/>
      <c r="E31" s="318"/>
    </row>
    <row r="32" spans="1:5" ht="13.5" customHeight="1" x14ac:dyDescent="0.2">
      <c r="A32" s="318"/>
      <c r="B32" s="318"/>
      <c r="C32" s="318"/>
      <c r="D32" s="318"/>
      <c r="E32" s="318"/>
    </row>
    <row r="33" spans="1:5" ht="13.5" customHeight="1" x14ac:dyDescent="0.2">
      <c r="A33" s="318"/>
      <c r="B33" s="318"/>
      <c r="C33" s="318"/>
      <c r="D33" s="318"/>
      <c r="E33" s="318"/>
    </row>
    <row r="34" spans="1:5" ht="13.5" customHeight="1" x14ac:dyDescent="0.2">
      <c r="A34" s="318"/>
      <c r="B34" s="318"/>
      <c r="C34" s="318"/>
      <c r="D34" s="318"/>
      <c r="E34" s="318"/>
    </row>
    <row r="35" spans="1:5" ht="13.5" customHeight="1" x14ac:dyDescent="0.2">
      <c r="A35" s="318"/>
      <c r="B35" s="318"/>
      <c r="C35" s="318"/>
      <c r="D35" s="318"/>
      <c r="E35" s="318"/>
    </row>
    <row r="36" spans="1:5" ht="13.5" customHeight="1" x14ac:dyDescent="0.2">
      <c r="A36" s="318"/>
      <c r="B36" s="318"/>
      <c r="C36" s="318"/>
      <c r="D36" s="318"/>
      <c r="E36" s="318"/>
    </row>
    <row r="37" spans="1:5" ht="13.5" customHeight="1" x14ac:dyDescent="0.2">
      <c r="A37" s="318"/>
      <c r="B37" s="318"/>
      <c r="C37" s="318"/>
      <c r="D37" s="318"/>
      <c r="E37" s="318"/>
    </row>
    <row r="38" spans="1:5" ht="13.5" customHeight="1" x14ac:dyDescent="0.2">
      <c r="A38" s="318"/>
      <c r="B38" s="318"/>
      <c r="C38" s="318"/>
      <c r="D38" s="318"/>
      <c r="E38" s="318"/>
    </row>
    <row r="39" spans="1:5" ht="13.5" customHeight="1" x14ac:dyDescent="0.2">
      <c r="A39" s="318"/>
      <c r="B39" s="318"/>
      <c r="C39" s="318"/>
      <c r="D39" s="318"/>
      <c r="E39" s="318"/>
    </row>
    <row r="40" spans="1:5" ht="13.5" customHeight="1" x14ac:dyDescent="0.2">
      <c r="A40" s="318"/>
      <c r="B40" s="318"/>
      <c r="C40" s="318"/>
      <c r="D40" s="318"/>
      <c r="E40" s="318"/>
    </row>
    <row r="41" spans="1:5" ht="18.75" customHeight="1" x14ac:dyDescent="0.2">
      <c r="A41" s="318"/>
      <c r="B41" s="318" t="s">
        <v>314</v>
      </c>
      <c r="C41" s="318"/>
      <c r="D41" s="318"/>
      <c r="E41" s="318"/>
    </row>
    <row r="42" spans="1:5" ht="9" customHeight="1" x14ac:dyDescent="0.2">
      <c r="A42" s="317"/>
      <c r="B42" s="360"/>
      <c r="C42" s="361"/>
      <c r="D42" s="362"/>
      <c r="E42" s="317"/>
    </row>
    <row r="43" spans="1:5" ht="13.5" customHeight="1" x14ac:dyDescent="0.2">
      <c r="A43" s="317"/>
      <c r="B43" s="360"/>
      <c r="C43" s="357"/>
      <c r="D43" s="363" t="s">
        <v>311</v>
      </c>
      <c r="E43" s="317"/>
    </row>
    <row r="44" spans="1:5" ht="13.5" customHeight="1" x14ac:dyDescent="0.2">
      <c r="A44" s="317"/>
      <c r="B44" s="360"/>
      <c r="C44" s="368"/>
      <c r="D44" s="573" t="s">
        <v>417</v>
      </c>
      <c r="E44" s="317"/>
    </row>
    <row r="45" spans="1:5" ht="13.5" customHeight="1" x14ac:dyDescent="0.2">
      <c r="A45" s="317"/>
      <c r="B45" s="360"/>
      <c r="C45" s="364"/>
      <c r="D45" s="362"/>
      <c r="E45" s="317"/>
    </row>
    <row r="46" spans="1:5" ht="13.5" customHeight="1" x14ac:dyDescent="0.2">
      <c r="A46" s="317"/>
      <c r="B46" s="360"/>
      <c r="C46" s="358"/>
      <c r="D46" s="363" t="s">
        <v>312</v>
      </c>
      <c r="E46" s="317"/>
    </row>
    <row r="47" spans="1:5" ht="13.5" customHeight="1" x14ac:dyDescent="0.2">
      <c r="A47" s="317"/>
      <c r="B47" s="360"/>
      <c r="C47" s="361"/>
      <c r="D47" s="983" t="s">
        <v>417</v>
      </c>
      <c r="E47" s="317"/>
    </row>
    <row r="48" spans="1:5" ht="13.5" customHeight="1" x14ac:dyDescent="0.2">
      <c r="A48" s="317"/>
      <c r="B48" s="360"/>
      <c r="C48" s="361"/>
      <c r="D48" s="362"/>
      <c r="E48" s="317"/>
    </row>
    <row r="49" spans="1:5" ht="13.5" customHeight="1" x14ac:dyDescent="0.2">
      <c r="A49" s="317"/>
      <c r="B49" s="360"/>
      <c r="C49" s="359"/>
      <c r="D49" s="363" t="s">
        <v>313</v>
      </c>
      <c r="E49" s="317"/>
    </row>
    <row r="50" spans="1:5" ht="13.5" customHeight="1" x14ac:dyDescent="0.2">
      <c r="A50" s="317"/>
      <c r="B50" s="360"/>
      <c r="C50" s="361"/>
      <c r="D50" s="573" t="s">
        <v>477</v>
      </c>
      <c r="E50" s="317"/>
    </row>
    <row r="51" spans="1:5" ht="25.5" customHeight="1" x14ac:dyDescent="0.2">
      <c r="A51" s="317"/>
      <c r="B51" s="365"/>
      <c r="C51" s="366"/>
      <c r="D51" s="367"/>
      <c r="E51" s="317"/>
    </row>
    <row r="52" spans="1:5" x14ac:dyDescent="0.2">
      <c r="A52" s="317"/>
      <c r="B52" s="318"/>
      <c r="C52" s="320"/>
      <c r="D52" s="319"/>
      <c r="E52" s="317"/>
    </row>
    <row r="53" spans="1:5" s="92" customFormat="1" x14ac:dyDescent="0.2">
      <c r="A53" s="317"/>
      <c r="B53" s="318"/>
      <c r="C53" s="320"/>
      <c r="D53" s="319"/>
      <c r="E53" s="317"/>
    </row>
    <row r="54" spans="1:5" ht="94.5" customHeight="1" x14ac:dyDescent="0.2">
      <c r="A54" s="317"/>
      <c r="B54" s="318"/>
      <c r="C54" s="320"/>
      <c r="D54" s="319"/>
      <c r="E54" s="317"/>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8"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73" t="s">
        <v>302</v>
      </c>
      <c r="C1" s="1474"/>
      <c r="D1" s="1474"/>
      <c r="E1" s="1474"/>
      <c r="F1" s="25"/>
      <c r="G1" s="25"/>
      <c r="H1" s="25"/>
      <c r="I1" s="25"/>
      <c r="J1" s="25"/>
      <c r="K1" s="25"/>
      <c r="L1" s="25"/>
      <c r="M1" s="311"/>
      <c r="N1" s="311"/>
      <c r="O1" s="26"/>
    </row>
    <row r="2" spans="1:15" ht="8.25" customHeight="1" x14ac:dyDescent="0.2">
      <c r="A2" s="24"/>
      <c r="B2" s="316"/>
      <c r="C2" s="312"/>
      <c r="D2" s="312"/>
      <c r="E2" s="312"/>
      <c r="F2" s="312"/>
      <c r="G2" s="312"/>
      <c r="H2" s="313"/>
      <c r="I2" s="313"/>
      <c r="J2" s="313"/>
      <c r="K2" s="313"/>
      <c r="L2" s="313"/>
      <c r="M2" s="313"/>
      <c r="N2" s="314"/>
      <c r="O2" s="28"/>
    </row>
    <row r="3" spans="1:15" s="32" customFormat="1" ht="11.25" customHeight="1" x14ac:dyDescent="0.2">
      <c r="A3" s="29"/>
      <c r="B3" s="30"/>
      <c r="C3" s="1475" t="s">
        <v>54</v>
      </c>
      <c r="D3" s="1475"/>
      <c r="E3" s="1475"/>
      <c r="F3" s="1475"/>
      <c r="G3" s="1475"/>
      <c r="H3" s="1475"/>
      <c r="I3" s="1475"/>
      <c r="J3" s="1475"/>
      <c r="K3" s="1475"/>
      <c r="L3" s="1475"/>
      <c r="M3" s="1475"/>
      <c r="N3" s="315"/>
      <c r="O3" s="31"/>
    </row>
    <row r="4" spans="1:15" s="32" customFormat="1" ht="11.25" x14ac:dyDescent="0.2">
      <c r="A4" s="29"/>
      <c r="B4" s="30"/>
      <c r="C4" s="1475"/>
      <c r="D4" s="1475"/>
      <c r="E4" s="1475"/>
      <c r="F4" s="1475"/>
      <c r="G4" s="1475"/>
      <c r="H4" s="1475"/>
      <c r="I4" s="1475"/>
      <c r="J4" s="1475"/>
      <c r="K4" s="1475"/>
      <c r="L4" s="1475"/>
      <c r="M4" s="1475"/>
      <c r="N4" s="315"/>
      <c r="O4" s="31"/>
    </row>
    <row r="5" spans="1:15" s="32" customFormat="1" ht="3" customHeight="1" x14ac:dyDescent="0.2">
      <c r="A5" s="29"/>
      <c r="B5" s="30"/>
      <c r="C5" s="33"/>
      <c r="D5" s="33"/>
      <c r="E5" s="33"/>
      <c r="F5" s="33"/>
      <c r="G5" s="33"/>
      <c r="H5" s="33"/>
      <c r="I5" s="33"/>
      <c r="J5" s="30"/>
      <c r="K5" s="30"/>
      <c r="L5" s="30"/>
      <c r="M5" s="34"/>
      <c r="N5" s="315"/>
      <c r="O5" s="31"/>
    </row>
    <row r="6" spans="1:15" s="32" customFormat="1" ht="18" customHeight="1" x14ac:dyDescent="0.2">
      <c r="A6" s="29"/>
      <c r="B6" s="30"/>
      <c r="C6" s="35"/>
      <c r="D6" s="1470" t="s">
        <v>423</v>
      </c>
      <c r="E6" s="1470"/>
      <c r="F6" s="1470"/>
      <c r="G6" s="1470"/>
      <c r="H6" s="1470"/>
      <c r="I6" s="1470"/>
      <c r="J6" s="1470"/>
      <c r="K6" s="1470"/>
      <c r="L6" s="1470"/>
      <c r="M6" s="1470"/>
      <c r="N6" s="315"/>
      <c r="O6" s="31"/>
    </row>
    <row r="7" spans="1:15" s="32" customFormat="1" ht="3" customHeight="1" x14ac:dyDescent="0.2">
      <c r="A7" s="29"/>
      <c r="B7" s="30"/>
      <c r="C7" s="33"/>
      <c r="D7" s="33"/>
      <c r="E7" s="33"/>
      <c r="F7" s="33"/>
      <c r="G7" s="33"/>
      <c r="H7" s="33"/>
      <c r="I7" s="33"/>
      <c r="J7" s="30"/>
      <c r="K7" s="30"/>
      <c r="L7" s="30"/>
      <c r="M7" s="34"/>
      <c r="N7" s="315"/>
      <c r="O7" s="31"/>
    </row>
    <row r="8" spans="1:15" s="32" customFormat="1" ht="92.25" customHeight="1" x14ac:dyDescent="0.2">
      <c r="A8" s="29"/>
      <c r="B8" s="30"/>
      <c r="C8" s="33"/>
      <c r="D8" s="1471" t="s">
        <v>424</v>
      </c>
      <c r="E8" s="1470"/>
      <c r="F8" s="1470"/>
      <c r="G8" s="1470"/>
      <c r="H8" s="1470"/>
      <c r="I8" s="1470"/>
      <c r="J8" s="1470"/>
      <c r="K8" s="1470"/>
      <c r="L8" s="1470"/>
      <c r="M8" s="1470"/>
      <c r="N8" s="315"/>
      <c r="O8" s="31"/>
    </row>
    <row r="9" spans="1:15" s="32" customFormat="1" ht="3" customHeight="1" x14ac:dyDescent="0.2">
      <c r="A9" s="29"/>
      <c r="B9" s="30"/>
      <c r="C9" s="33"/>
      <c r="D9" s="33"/>
      <c r="E9" s="33"/>
      <c r="F9" s="33"/>
      <c r="G9" s="33"/>
      <c r="H9" s="33"/>
      <c r="I9" s="33"/>
      <c r="J9" s="30"/>
      <c r="K9" s="30"/>
      <c r="L9" s="30"/>
      <c r="M9" s="34"/>
      <c r="N9" s="315"/>
      <c r="O9" s="31"/>
    </row>
    <row r="10" spans="1:15" s="32" customFormat="1" ht="67.5" customHeight="1" x14ac:dyDescent="0.2">
      <c r="A10" s="29"/>
      <c r="B10" s="30"/>
      <c r="C10" s="33"/>
      <c r="D10" s="1476" t="s">
        <v>425</v>
      </c>
      <c r="E10" s="1476"/>
      <c r="F10" s="1476"/>
      <c r="G10" s="1476"/>
      <c r="H10" s="1476"/>
      <c r="I10" s="1476"/>
      <c r="J10" s="1476"/>
      <c r="K10" s="1476"/>
      <c r="L10" s="1476"/>
      <c r="M10" s="1476"/>
      <c r="N10" s="315"/>
      <c r="O10" s="31"/>
    </row>
    <row r="11" spans="1:15" s="32" customFormat="1" ht="3" customHeight="1" x14ac:dyDescent="0.2">
      <c r="A11" s="29"/>
      <c r="B11" s="30"/>
      <c r="C11" s="33"/>
      <c r="D11" s="200"/>
      <c r="E11" s="200"/>
      <c r="F11" s="200"/>
      <c r="G11" s="200"/>
      <c r="H11" s="200"/>
      <c r="I11" s="200"/>
      <c r="J11" s="200"/>
      <c r="K11" s="200"/>
      <c r="L11" s="200"/>
      <c r="M11" s="200"/>
      <c r="N11" s="315"/>
      <c r="O11" s="31"/>
    </row>
    <row r="12" spans="1:15" s="32" customFormat="1" ht="53.25" customHeight="1" x14ac:dyDescent="0.2">
      <c r="A12" s="29"/>
      <c r="B12" s="30"/>
      <c r="C12" s="33"/>
      <c r="D12" s="1470" t="s">
        <v>426</v>
      </c>
      <c r="E12" s="1470"/>
      <c r="F12" s="1470"/>
      <c r="G12" s="1470"/>
      <c r="H12" s="1470"/>
      <c r="I12" s="1470"/>
      <c r="J12" s="1470"/>
      <c r="K12" s="1470"/>
      <c r="L12" s="1470"/>
      <c r="M12" s="1470"/>
      <c r="N12" s="315"/>
      <c r="O12" s="31"/>
    </row>
    <row r="13" spans="1:15" s="32" customFormat="1" ht="3" customHeight="1" x14ac:dyDescent="0.2">
      <c r="A13" s="29"/>
      <c r="B13" s="30"/>
      <c r="C13" s="33"/>
      <c r="D13" s="200"/>
      <c r="E13" s="200"/>
      <c r="F13" s="200"/>
      <c r="G13" s="200"/>
      <c r="H13" s="200"/>
      <c r="I13" s="200"/>
      <c r="J13" s="200"/>
      <c r="K13" s="200"/>
      <c r="L13" s="200"/>
      <c r="M13" s="200"/>
      <c r="N13" s="315"/>
      <c r="O13" s="31"/>
    </row>
    <row r="14" spans="1:15" s="32" customFormat="1" ht="23.25" customHeight="1" x14ac:dyDescent="0.2">
      <c r="A14" s="29"/>
      <c r="B14" s="30"/>
      <c r="C14" s="33"/>
      <c r="D14" s="1470" t="s">
        <v>427</v>
      </c>
      <c r="E14" s="1470"/>
      <c r="F14" s="1470"/>
      <c r="G14" s="1470"/>
      <c r="H14" s="1470"/>
      <c r="I14" s="1470"/>
      <c r="J14" s="1470"/>
      <c r="K14" s="1470"/>
      <c r="L14" s="1470"/>
      <c r="M14" s="1470"/>
      <c r="N14" s="315"/>
      <c r="O14" s="31"/>
    </row>
    <row r="15" spans="1:15" s="32" customFormat="1" ht="3" customHeight="1" x14ac:dyDescent="0.2">
      <c r="A15" s="29"/>
      <c r="B15" s="30"/>
      <c r="C15" s="33"/>
      <c r="D15" s="200"/>
      <c r="E15" s="200"/>
      <c r="F15" s="200"/>
      <c r="G15" s="200"/>
      <c r="H15" s="200"/>
      <c r="I15" s="200"/>
      <c r="J15" s="200"/>
      <c r="K15" s="200"/>
      <c r="L15" s="200"/>
      <c r="M15" s="200"/>
      <c r="N15" s="315"/>
      <c r="O15" s="31"/>
    </row>
    <row r="16" spans="1:15" s="32" customFormat="1" ht="23.25" customHeight="1" x14ac:dyDescent="0.2">
      <c r="A16" s="29"/>
      <c r="B16" s="30"/>
      <c r="C16" s="33"/>
      <c r="D16" s="1470" t="s">
        <v>428</v>
      </c>
      <c r="E16" s="1470"/>
      <c r="F16" s="1470"/>
      <c r="G16" s="1470"/>
      <c r="H16" s="1470"/>
      <c r="I16" s="1470"/>
      <c r="J16" s="1470"/>
      <c r="K16" s="1470"/>
      <c r="L16" s="1470"/>
      <c r="M16" s="1470"/>
      <c r="N16" s="315"/>
      <c r="O16" s="31"/>
    </row>
    <row r="17" spans="1:19" s="32" customFormat="1" ht="3" customHeight="1" x14ac:dyDescent="0.2">
      <c r="A17" s="29"/>
      <c r="B17" s="30"/>
      <c r="C17" s="33"/>
      <c r="D17" s="200"/>
      <c r="E17" s="200"/>
      <c r="F17" s="200"/>
      <c r="G17" s="200"/>
      <c r="H17" s="200"/>
      <c r="I17" s="200"/>
      <c r="J17" s="200"/>
      <c r="K17" s="200"/>
      <c r="L17" s="200"/>
      <c r="M17" s="200"/>
      <c r="N17" s="315"/>
      <c r="O17" s="31"/>
    </row>
    <row r="18" spans="1:19" s="32" customFormat="1" ht="23.25" customHeight="1" x14ac:dyDescent="0.2">
      <c r="A18" s="29"/>
      <c r="B18" s="30"/>
      <c r="C18" s="33"/>
      <c r="D18" s="1471" t="s">
        <v>429</v>
      </c>
      <c r="E18" s="1470"/>
      <c r="F18" s="1470"/>
      <c r="G18" s="1470"/>
      <c r="H18" s="1470"/>
      <c r="I18" s="1470"/>
      <c r="J18" s="1470"/>
      <c r="K18" s="1470"/>
      <c r="L18" s="1470"/>
      <c r="M18" s="1470"/>
      <c r="N18" s="315"/>
      <c r="O18" s="31"/>
    </row>
    <row r="19" spans="1:19" s="32" customFormat="1" ht="3" customHeight="1" x14ac:dyDescent="0.2">
      <c r="A19" s="29"/>
      <c r="B19" s="30"/>
      <c r="C19" s="33"/>
      <c r="D19" s="200"/>
      <c r="E19" s="200"/>
      <c r="F19" s="200"/>
      <c r="G19" s="200"/>
      <c r="H19" s="200"/>
      <c r="I19" s="200"/>
      <c r="J19" s="200"/>
      <c r="K19" s="200"/>
      <c r="L19" s="200"/>
      <c r="M19" s="200"/>
      <c r="N19" s="315"/>
      <c r="O19" s="31"/>
    </row>
    <row r="20" spans="1:19" s="32" customFormat="1" ht="14.25" customHeight="1" x14ac:dyDescent="0.2">
      <c r="A20" s="29"/>
      <c r="B20" s="30"/>
      <c r="C20" s="33"/>
      <c r="D20" s="1470" t="s">
        <v>430</v>
      </c>
      <c r="E20" s="1470"/>
      <c r="F20" s="1470"/>
      <c r="G20" s="1470"/>
      <c r="H20" s="1470"/>
      <c r="I20" s="1470"/>
      <c r="J20" s="1470"/>
      <c r="K20" s="1470"/>
      <c r="L20" s="1470"/>
      <c r="M20" s="1470"/>
      <c r="N20" s="315"/>
      <c r="O20" s="31"/>
    </row>
    <row r="21" spans="1:19" s="32" customFormat="1" ht="3" customHeight="1" x14ac:dyDescent="0.2">
      <c r="A21" s="29"/>
      <c r="B21" s="30"/>
      <c r="C21" s="33"/>
      <c r="D21" s="200"/>
      <c r="E21" s="200"/>
      <c r="F21" s="200"/>
      <c r="G21" s="200"/>
      <c r="H21" s="200"/>
      <c r="I21" s="200"/>
      <c r="J21" s="200"/>
      <c r="K21" s="200"/>
      <c r="L21" s="200"/>
      <c r="M21" s="200"/>
      <c r="N21" s="315"/>
      <c r="O21" s="31"/>
    </row>
    <row r="22" spans="1:19" s="32" customFormat="1" ht="32.25" customHeight="1" x14ac:dyDescent="0.2">
      <c r="A22" s="29"/>
      <c r="B22" s="30"/>
      <c r="C22" s="33"/>
      <c r="D22" s="1470" t="s">
        <v>431</v>
      </c>
      <c r="E22" s="1470"/>
      <c r="F22" s="1470"/>
      <c r="G22" s="1470"/>
      <c r="H22" s="1470"/>
      <c r="I22" s="1470"/>
      <c r="J22" s="1470"/>
      <c r="K22" s="1470"/>
      <c r="L22" s="1470"/>
      <c r="M22" s="1470"/>
      <c r="N22" s="315"/>
      <c r="O22" s="31"/>
    </row>
    <row r="23" spans="1:19" s="32" customFormat="1" ht="3" customHeight="1" x14ac:dyDescent="0.2">
      <c r="A23" s="29"/>
      <c r="B23" s="30"/>
      <c r="C23" s="33"/>
      <c r="D23" s="200"/>
      <c r="E23" s="200"/>
      <c r="F23" s="200"/>
      <c r="G23" s="200"/>
      <c r="H23" s="200"/>
      <c r="I23" s="200"/>
      <c r="J23" s="200"/>
      <c r="K23" s="200"/>
      <c r="L23" s="200"/>
      <c r="M23" s="200"/>
      <c r="N23" s="315"/>
      <c r="O23" s="31"/>
    </row>
    <row r="24" spans="1:19" s="32" customFormat="1" ht="81.75" customHeight="1" x14ac:dyDescent="0.2">
      <c r="A24" s="29"/>
      <c r="B24" s="30"/>
      <c r="C24" s="33"/>
      <c r="D24" s="1470" t="s">
        <v>287</v>
      </c>
      <c r="E24" s="1470"/>
      <c r="F24" s="1470"/>
      <c r="G24" s="1470"/>
      <c r="H24" s="1470"/>
      <c r="I24" s="1470"/>
      <c r="J24" s="1470"/>
      <c r="K24" s="1470"/>
      <c r="L24" s="1470"/>
      <c r="M24" s="1470"/>
      <c r="N24" s="315"/>
      <c r="O24" s="31"/>
    </row>
    <row r="25" spans="1:19" s="32" customFormat="1" ht="3" customHeight="1" x14ac:dyDescent="0.2">
      <c r="A25" s="29"/>
      <c r="B25" s="30"/>
      <c r="C25" s="33"/>
      <c r="D25" s="200"/>
      <c r="E25" s="200"/>
      <c r="F25" s="200"/>
      <c r="G25" s="200"/>
      <c r="H25" s="200"/>
      <c r="I25" s="200"/>
      <c r="J25" s="200"/>
      <c r="K25" s="200"/>
      <c r="L25" s="200"/>
      <c r="M25" s="200"/>
      <c r="N25" s="315"/>
      <c r="O25" s="31"/>
    </row>
    <row r="26" spans="1:19" s="32" customFormat="1" ht="105.75" customHeight="1" x14ac:dyDescent="0.2">
      <c r="A26" s="29"/>
      <c r="B26" s="30"/>
      <c r="C26" s="33"/>
      <c r="D26" s="1467" t="s">
        <v>397</v>
      </c>
      <c r="E26" s="1467"/>
      <c r="F26" s="1467"/>
      <c r="G26" s="1467"/>
      <c r="H26" s="1467"/>
      <c r="I26" s="1467"/>
      <c r="J26" s="1467"/>
      <c r="K26" s="1467"/>
      <c r="L26" s="1467"/>
      <c r="M26" s="1467"/>
      <c r="N26" s="315"/>
      <c r="O26" s="31"/>
    </row>
    <row r="27" spans="1:19" s="32" customFormat="1" ht="3" customHeight="1" x14ac:dyDescent="0.2">
      <c r="A27" s="29"/>
      <c r="B27" s="30"/>
      <c r="C27" s="33"/>
      <c r="D27" s="44"/>
      <c r="E27" s="44"/>
      <c r="F27" s="44"/>
      <c r="G27" s="44"/>
      <c r="H27" s="44"/>
      <c r="I27" s="44"/>
      <c r="J27" s="45"/>
      <c r="K27" s="45"/>
      <c r="L27" s="45"/>
      <c r="M27" s="46"/>
      <c r="N27" s="315"/>
      <c r="O27" s="31"/>
    </row>
    <row r="28" spans="1:19" s="32" customFormat="1" ht="57" customHeight="1" x14ac:dyDescent="0.2">
      <c r="A28" s="29"/>
      <c r="B28" s="30"/>
      <c r="C28" s="35"/>
      <c r="D28" s="1470" t="s">
        <v>53</v>
      </c>
      <c r="E28" s="1472"/>
      <c r="F28" s="1472"/>
      <c r="G28" s="1472"/>
      <c r="H28" s="1472"/>
      <c r="I28" s="1472"/>
      <c r="J28" s="1472"/>
      <c r="K28" s="1472"/>
      <c r="L28" s="1472"/>
      <c r="M28" s="1472"/>
      <c r="N28" s="315"/>
      <c r="O28" s="31"/>
      <c r="S28" s="32" t="s">
        <v>34</v>
      </c>
    </row>
    <row r="29" spans="1:19" s="32" customFormat="1" ht="3" customHeight="1" x14ac:dyDescent="0.2">
      <c r="A29" s="29"/>
      <c r="B29" s="30"/>
      <c r="C29" s="35"/>
      <c r="D29" s="201"/>
      <c r="E29" s="201"/>
      <c r="F29" s="201"/>
      <c r="G29" s="201"/>
      <c r="H29" s="201"/>
      <c r="I29" s="201"/>
      <c r="J29" s="201"/>
      <c r="K29" s="201"/>
      <c r="L29" s="201"/>
      <c r="M29" s="201"/>
      <c r="N29" s="315"/>
      <c r="O29" s="31"/>
    </row>
    <row r="30" spans="1:19" s="32" customFormat="1" ht="34.5" customHeight="1" x14ac:dyDescent="0.2">
      <c r="A30" s="29"/>
      <c r="B30" s="30"/>
      <c r="C30" s="35"/>
      <c r="D30" s="1470" t="s">
        <v>52</v>
      </c>
      <c r="E30" s="1472"/>
      <c r="F30" s="1472"/>
      <c r="G30" s="1472"/>
      <c r="H30" s="1472"/>
      <c r="I30" s="1472"/>
      <c r="J30" s="1472"/>
      <c r="K30" s="1472"/>
      <c r="L30" s="1472"/>
      <c r="M30" s="1472"/>
      <c r="N30" s="315"/>
      <c r="O30" s="31"/>
    </row>
    <row r="31" spans="1:19" s="32" customFormat="1" ht="30.75" customHeight="1" x14ac:dyDescent="0.2">
      <c r="A31" s="29"/>
      <c r="B31" s="30"/>
      <c r="C31" s="37"/>
      <c r="D31" s="72"/>
      <c r="E31" s="72"/>
      <c r="F31" s="72"/>
      <c r="G31" s="72"/>
      <c r="H31" s="72"/>
      <c r="I31" s="72"/>
      <c r="J31" s="72"/>
      <c r="K31" s="72"/>
      <c r="L31" s="72"/>
      <c r="M31" s="72"/>
      <c r="N31" s="315"/>
      <c r="O31" s="31"/>
    </row>
    <row r="32" spans="1:19" s="32" customFormat="1" ht="13.5" customHeight="1" x14ac:dyDescent="0.2">
      <c r="A32" s="29"/>
      <c r="B32" s="30"/>
      <c r="C32" s="37"/>
      <c r="D32" s="303"/>
      <c r="E32" s="303"/>
      <c r="F32" s="303"/>
      <c r="G32" s="304"/>
      <c r="H32" s="305" t="s">
        <v>17</v>
      </c>
      <c r="I32" s="302"/>
      <c r="J32" s="40"/>
      <c r="K32" s="304"/>
      <c r="L32" s="305" t="s">
        <v>24</v>
      </c>
      <c r="M32" s="302"/>
      <c r="N32" s="315"/>
      <c r="O32" s="31"/>
    </row>
    <row r="33" spans="1:16" s="32" customFormat="1" ht="6" customHeight="1" x14ac:dyDescent="0.2">
      <c r="A33" s="29"/>
      <c r="B33" s="30"/>
      <c r="C33" s="37"/>
      <c r="D33" s="306"/>
      <c r="E33" s="38"/>
      <c r="F33" s="38"/>
      <c r="G33" s="40"/>
      <c r="H33" s="39"/>
      <c r="I33" s="40"/>
      <c r="J33" s="40"/>
      <c r="K33" s="308"/>
      <c r="L33" s="309"/>
      <c r="M33" s="40"/>
      <c r="N33" s="315"/>
      <c r="O33" s="31"/>
    </row>
    <row r="34" spans="1:16" s="32" customFormat="1" ht="11.25" x14ac:dyDescent="0.2">
      <c r="A34" s="29"/>
      <c r="B34" s="30"/>
      <c r="C34" s="36"/>
      <c r="D34" s="307" t="s">
        <v>44</v>
      </c>
      <c r="E34" s="38" t="s">
        <v>36</v>
      </c>
      <c r="F34" s="38"/>
      <c r="G34" s="38"/>
      <c r="H34" s="39"/>
      <c r="I34" s="38"/>
      <c r="J34" s="40"/>
      <c r="K34" s="310"/>
      <c r="L34" s="40"/>
      <c r="M34" s="40"/>
      <c r="N34" s="315"/>
      <c r="O34" s="31"/>
    </row>
    <row r="35" spans="1:16" s="32" customFormat="1" ht="11.25" customHeight="1" x14ac:dyDescent="0.2">
      <c r="A35" s="29"/>
      <c r="B35" s="30"/>
      <c r="C35" s="37"/>
      <c r="D35" s="307" t="s">
        <v>3</v>
      </c>
      <c r="E35" s="38" t="s">
        <v>37</v>
      </c>
      <c r="F35" s="38"/>
      <c r="G35" s="40"/>
      <c r="H35" s="39"/>
      <c r="I35" s="40"/>
      <c r="J35" s="40"/>
      <c r="K35" s="310"/>
      <c r="L35" s="985">
        <f>+capa!D57</f>
        <v>42978</v>
      </c>
      <c r="M35" s="1044"/>
      <c r="N35" s="315"/>
      <c r="O35" s="31"/>
    </row>
    <row r="36" spans="1:16" s="32" customFormat="1" ht="11.25" x14ac:dyDescent="0.2">
      <c r="A36" s="29"/>
      <c r="B36" s="30"/>
      <c r="C36" s="37"/>
      <c r="D36" s="307" t="s">
        <v>40</v>
      </c>
      <c r="E36" s="38" t="s">
        <v>39</v>
      </c>
      <c r="F36" s="38"/>
      <c r="G36" s="40"/>
      <c r="H36" s="39"/>
      <c r="I36" s="40"/>
      <c r="J36" s="40"/>
      <c r="K36" s="939"/>
      <c r="L36" s="940"/>
      <c r="M36" s="940"/>
      <c r="N36" s="315"/>
      <c r="O36" s="31"/>
    </row>
    <row r="37" spans="1:16" s="32" customFormat="1" ht="12.75" customHeight="1" x14ac:dyDescent="0.2">
      <c r="A37" s="29"/>
      <c r="B37" s="30"/>
      <c r="C37" s="36"/>
      <c r="D37" s="307" t="s">
        <v>41</v>
      </c>
      <c r="E37" s="38" t="s">
        <v>20</v>
      </c>
      <c r="F37" s="38"/>
      <c r="G37" s="38"/>
      <c r="H37" s="39"/>
      <c r="I37" s="38"/>
      <c r="J37" s="40"/>
      <c r="K37" s="1468"/>
      <c r="L37" s="1469"/>
      <c r="M37" s="1469"/>
      <c r="N37" s="315"/>
      <c r="O37" s="31"/>
    </row>
    <row r="38" spans="1:16" s="32" customFormat="1" ht="11.25" x14ac:dyDescent="0.2">
      <c r="A38" s="29"/>
      <c r="B38" s="30"/>
      <c r="C38" s="36"/>
      <c r="D38" s="307" t="s">
        <v>15</v>
      </c>
      <c r="E38" s="38" t="s">
        <v>5</v>
      </c>
      <c r="F38" s="38"/>
      <c r="G38" s="38"/>
      <c r="H38" s="39"/>
      <c r="I38" s="38"/>
      <c r="J38" s="40"/>
      <c r="K38" s="1468"/>
      <c r="L38" s="1469"/>
      <c r="M38" s="1469"/>
      <c r="N38" s="315"/>
      <c r="O38" s="31"/>
    </row>
    <row r="39" spans="1:16" s="32" customFormat="1" ht="8.25" customHeight="1" x14ac:dyDescent="0.2">
      <c r="A39" s="29"/>
      <c r="B39" s="30"/>
      <c r="C39" s="30"/>
      <c r="D39" s="30"/>
      <c r="E39" s="30"/>
      <c r="F39" s="30"/>
      <c r="G39" s="30"/>
      <c r="H39" s="30"/>
      <c r="I39" s="30"/>
      <c r="J39" s="30"/>
      <c r="K39" s="25"/>
      <c r="L39" s="30"/>
      <c r="M39" s="30"/>
      <c r="N39" s="315"/>
      <c r="O39" s="31"/>
    </row>
    <row r="40" spans="1:16" ht="13.5" customHeight="1" x14ac:dyDescent="0.2">
      <c r="A40" s="24"/>
      <c r="B40" s="28"/>
      <c r="C40" s="26"/>
      <c r="D40" s="26"/>
      <c r="E40" s="20"/>
      <c r="F40" s="25"/>
      <c r="G40" s="25"/>
      <c r="H40" s="25"/>
      <c r="I40" s="25"/>
      <c r="J40" s="25"/>
      <c r="L40" s="1465">
        <v>42948</v>
      </c>
      <c r="M40" s="1466"/>
      <c r="N40" s="351">
        <v>3</v>
      </c>
      <c r="O40" s="169"/>
      <c r="P40" s="169"/>
    </row>
    <row r="48" spans="1:16" x14ac:dyDescent="0.2">
      <c r="C48" s="767"/>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38" customWidth="1"/>
    <col min="2" max="2" width="2.5703125" style="1238" customWidth="1"/>
    <col min="3" max="3" width="1" style="1238" customWidth="1"/>
    <col min="4" max="4" width="21.85546875" style="1238" customWidth="1"/>
    <col min="5" max="5" width="9.28515625" style="1238" customWidth="1"/>
    <col min="6" max="6" width="5.42578125" style="1238" customWidth="1"/>
    <col min="7" max="7" width="9.28515625" style="1238" customWidth="1"/>
    <col min="8" max="8" width="5.42578125" style="1238" customWidth="1"/>
    <col min="9" max="9" width="9.28515625" style="1238" customWidth="1"/>
    <col min="10" max="10" width="5.42578125" style="1238" customWidth="1"/>
    <col min="11" max="11" width="9.28515625" style="1238" customWidth="1"/>
    <col min="12" max="12" width="5.42578125" style="1238" customWidth="1"/>
    <col min="13" max="13" width="9.28515625" style="1238" customWidth="1"/>
    <col min="14" max="14" width="5.42578125" style="1238" customWidth="1"/>
    <col min="15" max="15" width="2.5703125" style="1238" customWidth="1"/>
    <col min="16" max="16" width="1" style="1238" customWidth="1"/>
    <col min="17" max="16384" width="9.140625" style="1238"/>
  </cols>
  <sheetData>
    <row r="1" spans="1:16" ht="13.5" customHeight="1" x14ac:dyDescent="0.2">
      <c r="A1" s="1233"/>
      <c r="B1" s="1234"/>
      <c r="C1" s="1234"/>
      <c r="D1" s="1235"/>
      <c r="E1" s="1234"/>
      <c r="F1" s="1234"/>
      <c r="G1" s="1234"/>
      <c r="H1" s="1234"/>
      <c r="I1" s="1479" t="s">
        <v>381</v>
      </c>
      <c r="J1" s="1479"/>
      <c r="K1" s="1479"/>
      <c r="L1" s="1479"/>
      <c r="M1" s="1479"/>
      <c r="N1" s="1479"/>
      <c r="O1" s="1236"/>
      <c r="P1" s="1237"/>
    </row>
    <row r="2" spans="1:16" ht="6" customHeight="1" x14ac:dyDescent="0.2">
      <c r="A2" s="1239"/>
      <c r="B2" s="1233"/>
      <c r="C2" s="1233"/>
      <c r="D2" s="1233"/>
      <c r="E2" s="1233"/>
      <c r="F2" s="1233"/>
      <c r="G2" s="1233"/>
      <c r="H2" s="1233"/>
      <c r="I2" s="1233"/>
      <c r="J2" s="1233"/>
      <c r="K2" s="1233"/>
      <c r="L2" s="1233"/>
      <c r="M2" s="1233"/>
      <c r="N2" s="1233"/>
      <c r="O2" s="1233"/>
      <c r="P2" s="1237"/>
    </row>
    <row r="3" spans="1:16" ht="13.5" customHeight="1" thickBot="1" x14ac:dyDescent="0.25">
      <c r="A3" s="1239"/>
      <c r="B3" s="1233"/>
      <c r="C3" s="1240"/>
      <c r="D3" s="1233"/>
      <c r="E3" s="1233"/>
      <c r="F3" s="1233"/>
      <c r="G3" s="1241"/>
      <c r="H3" s="1233"/>
      <c r="I3" s="1233"/>
      <c r="J3" s="1233"/>
      <c r="K3" s="1233"/>
      <c r="L3" s="1233"/>
      <c r="M3" s="1480" t="s">
        <v>73</v>
      </c>
      <c r="N3" s="1480"/>
      <c r="O3" s="1233"/>
      <c r="P3" s="1237"/>
    </row>
    <row r="4" spans="1:16" s="1245" customFormat="1" ht="13.5" customHeight="1" thickBot="1" x14ac:dyDescent="0.25">
      <c r="A4" s="1242"/>
      <c r="B4" s="1243"/>
      <c r="C4" s="1481" t="s">
        <v>177</v>
      </c>
      <c r="D4" s="1482"/>
      <c r="E4" s="1482"/>
      <c r="F4" s="1482"/>
      <c r="G4" s="1482"/>
      <c r="H4" s="1482"/>
      <c r="I4" s="1482"/>
      <c r="J4" s="1482"/>
      <c r="K4" s="1482"/>
      <c r="L4" s="1482"/>
      <c r="M4" s="1482"/>
      <c r="N4" s="1483"/>
      <c r="O4" s="1233"/>
      <c r="P4" s="1244"/>
    </row>
    <row r="5" spans="1:16" ht="3.75" customHeight="1" x14ac:dyDescent="0.2">
      <c r="A5" s="1239"/>
      <c r="B5" s="1246"/>
      <c r="C5" s="1484" t="s">
        <v>155</v>
      </c>
      <c r="D5" s="1485"/>
      <c r="E5" s="1247"/>
      <c r="F5" s="1247"/>
      <c r="G5" s="1247"/>
      <c r="H5" s="1247"/>
      <c r="I5" s="1247"/>
      <c r="J5" s="1247"/>
      <c r="K5" s="1240"/>
      <c r="L5" s="1247"/>
      <c r="M5" s="1247"/>
      <c r="N5" s="1247"/>
      <c r="O5" s="1233"/>
      <c r="P5" s="1237"/>
    </row>
    <row r="6" spans="1:16" ht="13.5" customHeight="1" x14ac:dyDescent="0.2">
      <c r="A6" s="1239"/>
      <c r="B6" s="1246"/>
      <c r="C6" s="1486"/>
      <c r="D6" s="1486"/>
      <c r="E6" s="1248" t="s">
        <v>34</v>
      </c>
      <c r="F6" s="1249" t="s">
        <v>34</v>
      </c>
      <c r="G6" s="1248" t="s">
        <v>689</v>
      </c>
      <c r="H6" s="1249" t="s">
        <v>34</v>
      </c>
      <c r="I6" s="1250"/>
      <c r="J6" s="1249" t="s">
        <v>34</v>
      </c>
      <c r="K6" s="1251" t="s">
        <v>34</v>
      </c>
      <c r="L6" s="1252" t="s">
        <v>690</v>
      </c>
      <c r="M6" s="1252" t="s">
        <v>34</v>
      </c>
      <c r="N6" s="1253"/>
      <c r="O6" s="1233"/>
      <c r="P6" s="1237"/>
    </row>
    <row r="7" spans="1:16" x14ac:dyDescent="0.2">
      <c r="A7" s="1239"/>
      <c r="B7" s="1246"/>
      <c r="C7" s="1254"/>
      <c r="D7" s="1254"/>
      <c r="E7" s="1487" t="s">
        <v>721</v>
      </c>
      <c r="F7" s="1487"/>
      <c r="G7" s="1487" t="s">
        <v>722</v>
      </c>
      <c r="H7" s="1487"/>
      <c r="I7" s="1487" t="s">
        <v>723</v>
      </c>
      <c r="J7" s="1487"/>
      <c r="K7" s="1487" t="s">
        <v>724</v>
      </c>
      <c r="L7" s="1487"/>
      <c r="M7" s="1487" t="s">
        <v>721</v>
      </c>
      <c r="N7" s="1487"/>
      <c r="O7" s="1233"/>
      <c r="P7" s="1237"/>
    </row>
    <row r="8" spans="1:16" s="1258" customFormat="1" ht="19.5" customHeight="1" x14ac:dyDescent="0.2">
      <c r="A8" s="1255"/>
      <c r="B8" s="1256"/>
      <c r="C8" s="1477" t="s">
        <v>2</v>
      </c>
      <c r="D8" s="1477"/>
      <c r="E8" s="1478">
        <v>10310.4</v>
      </c>
      <c r="F8" s="1478"/>
      <c r="G8" s="1478">
        <v>10302.200000000001</v>
      </c>
      <c r="H8" s="1478"/>
      <c r="I8" s="1478">
        <v>10294.200000000001</v>
      </c>
      <c r="J8" s="1478"/>
      <c r="K8" s="1478">
        <v>10294.1</v>
      </c>
      <c r="L8" s="1478"/>
      <c r="M8" s="1478">
        <v>10286.4</v>
      </c>
      <c r="N8" s="1478"/>
      <c r="O8" s="1233"/>
      <c r="P8" s="1257"/>
    </row>
    <row r="9" spans="1:16" ht="14.25" customHeight="1" x14ac:dyDescent="0.2">
      <c r="A9" s="1239"/>
      <c r="B9" s="1233"/>
      <c r="C9" s="742" t="s">
        <v>72</v>
      </c>
      <c r="D9" s="1246"/>
      <c r="E9" s="1488">
        <v>4882.1000000000004</v>
      </c>
      <c r="F9" s="1488"/>
      <c r="G9" s="1488">
        <v>4876.3999999999996</v>
      </c>
      <c r="H9" s="1488"/>
      <c r="I9" s="1488">
        <v>4870.3999999999996</v>
      </c>
      <c r="J9" s="1488"/>
      <c r="K9" s="1488">
        <v>4870.5</v>
      </c>
      <c r="L9" s="1488"/>
      <c r="M9" s="1488">
        <v>4865.5</v>
      </c>
      <c r="N9" s="1488"/>
      <c r="O9" s="1259"/>
      <c r="P9" s="1237"/>
    </row>
    <row r="10" spans="1:16" ht="14.25" customHeight="1" x14ac:dyDescent="0.2">
      <c r="A10" s="1239"/>
      <c r="B10" s="1233"/>
      <c r="C10" s="742" t="s">
        <v>71</v>
      </c>
      <c r="D10" s="1246"/>
      <c r="E10" s="1488">
        <v>5428.3</v>
      </c>
      <c r="F10" s="1488"/>
      <c r="G10" s="1488">
        <v>5425.8</v>
      </c>
      <c r="H10" s="1488"/>
      <c r="I10" s="1488">
        <v>5423.8</v>
      </c>
      <c r="J10" s="1488"/>
      <c r="K10" s="1488">
        <v>5423.6</v>
      </c>
      <c r="L10" s="1488"/>
      <c r="M10" s="1488">
        <v>5420.9</v>
      </c>
      <c r="N10" s="1488"/>
      <c r="O10" s="1259"/>
      <c r="P10" s="1237"/>
    </row>
    <row r="11" spans="1:16" ht="18.75" customHeight="1" x14ac:dyDescent="0.2">
      <c r="A11" s="1239"/>
      <c r="B11" s="1233"/>
      <c r="C11" s="742" t="s">
        <v>176</v>
      </c>
      <c r="D11" s="1260"/>
      <c r="E11" s="1488">
        <v>1450.2</v>
      </c>
      <c r="F11" s="1488"/>
      <c r="G11" s="1488">
        <v>1444.5</v>
      </c>
      <c r="H11" s="1488"/>
      <c r="I11" s="1488">
        <v>1440</v>
      </c>
      <c r="J11" s="1488"/>
      <c r="K11" s="1488">
        <v>1438.8</v>
      </c>
      <c r="L11" s="1488"/>
      <c r="M11" s="1488">
        <v>1433.5</v>
      </c>
      <c r="N11" s="1488"/>
      <c r="O11" s="1259"/>
      <c r="P11" s="1237"/>
    </row>
    <row r="12" spans="1:16" ht="14.25" customHeight="1" x14ac:dyDescent="0.2">
      <c r="A12" s="1239"/>
      <c r="B12" s="1233"/>
      <c r="C12" s="742" t="s">
        <v>156</v>
      </c>
      <c r="D12" s="1246"/>
      <c r="E12" s="1488">
        <v>1099.7</v>
      </c>
      <c r="F12" s="1488"/>
      <c r="G12" s="1488">
        <v>1097.0999999999999</v>
      </c>
      <c r="H12" s="1488"/>
      <c r="I12" s="1488">
        <v>1094.4000000000001</v>
      </c>
      <c r="J12" s="1488"/>
      <c r="K12" s="1488">
        <v>1094.5</v>
      </c>
      <c r="L12" s="1488"/>
      <c r="M12" s="1488">
        <v>1093.3</v>
      </c>
      <c r="N12" s="1488"/>
      <c r="O12" s="1259"/>
      <c r="P12" s="1237"/>
    </row>
    <row r="13" spans="1:16" ht="14.25" customHeight="1" x14ac:dyDescent="0.2">
      <c r="A13" s="1239"/>
      <c r="B13" s="1233"/>
      <c r="C13" s="742" t="s">
        <v>157</v>
      </c>
      <c r="D13" s="1246"/>
      <c r="E13" s="1488">
        <v>2738.8</v>
      </c>
      <c r="F13" s="1488"/>
      <c r="G13" s="1488">
        <v>2723.6</v>
      </c>
      <c r="H13" s="1488"/>
      <c r="I13" s="1488">
        <v>2708.2</v>
      </c>
      <c r="J13" s="1488"/>
      <c r="K13" s="1488">
        <v>2696.9</v>
      </c>
      <c r="L13" s="1488"/>
      <c r="M13" s="1488">
        <v>2682.3</v>
      </c>
      <c r="N13" s="1488"/>
      <c r="O13" s="1259"/>
      <c r="P13" s="1237"/>
    </row>
    <row r="14" spans="1:16" ht="14.25" customHeight="1" x14ac:dyDescent="0.2">
      <c r="A14" s="1239"/>
      <c r="B14" s="1233"/>
      <c r="C14" s="742" t="s">
        <v>158</v>
      </c>
      <c r="D14" s="1246"/>
      <c r="E14" s="1488">
        <v>5021.7</v>
      </c>
      <c r="F14" s="1488"/>
      <c r="G14" s="1488">
        <v>5037</v>
      </c>
      <c r="H14" s="1488"/>
      <c r="I14" s="1488">
        <v>5051.6000000000004</v>
      </c>
      <c r="J14" s="1488"/>
      <c r="K14" s="1488">
        <v>5063.8</v>
      </c>
      <c r="L14" s="1488"/>
      <c r="M14" s="1488">
        <v>5077.3999999999996</v>
      </c>
      <c r="N14" s="1488"/>
      <c r="O14" s="1259"/>
      <c r="P14" s="1237"/>
    </row>
    <row r="15" spans="1:16" s="1258" customFormat="1" ht="19.5" customHeight="1" x14ac:dyDescent="0.2">
      <c r="A15" s="1255"/>
      <c r="B15" s="1256"/>
      <c r="C15" s="1477" t="s">
        <v>175</v>
      </c>
      <c r="D15" s="1477"/>
      <c r="E15" s="1478">
        <v>5161.8999999999996</v>
      </c>
      <c r="F15" s="1478"/>
      <c r="G15" s="1478">
        <v>5211</v>
      </c>
      <c r="H15" s="1478"/>
      <c r="I15" s="1478">
        <v>5186.8</v>
      </c>
      <c r="J15" s="1478"/>
      <c r="K15" s="1478">
        <v>5182</v>
      </c>
      <c r="L15" s="1478"/>
      <c r="M15" s="1478">
        <v>5221.8</v>
      </c>
      <c r="N15" s="1478"/>
      <c r="O15" s="1261"/>
      <c r="P15" s="1257"/>
    </row>
    <row r="16" spans="1:16" ht="14.25" customHeight="1" x14ac:dyDescent="0.2">
      <c r="A16" s="1239"/>
      <c r="B16" s="1233"/>
      <c r="C16" s="742" t="s">
        <v>72</v>
      </c>
      <c r="D16" s="1246"/>
      <c r="E16" s="1488">
        <v>2649.3</v>
      </c>
      <c r="F16" s="1488"/>
      <c r="G16" s="1488">
        <v>2677.7</v>
      </c>
      <c r="H16" s="1488"/>
      <c r="I16" s="1488">
        <v>2652.7</v>
      </c>
      <c r="J16" s="1488"/>
      <c r="K16" s="1488">
        <v>2647.7</v>
      </c>
      <c r="L16" s="1488"/>
      <c r="M16" s="1488">
        <v>2668.1</v>
      </c>
      <c r="N16" s="1488"/>
      <c r="O16" s="1259"/>
      <c r="P16" s="1237"/>
    </row>
    <row r="17" spans="1:16" ht="14.25" customHeight="1" x14ac:dyDescent="0.2">
      <c r="A17" s="1239"/>
      <c r="B17" s="1233"/>
      <c r="C17" s="742" t="s">
        <v>71</v>
      </c>
      <c r="D17" s="1246"/>
      <c r="E17" s="1488">
        <v>2512.6</v>
      </c>
      <c r="F17" s="1488"/>
      <c r="G17" s="1488">
        <v>2533.3000000000002</v>
      </c>
      <c r="H17" s="1488"/>
      <c r="I17" s="1488">
        <v>2534.1</v>
      </c>
      <c r="J17" s="1488"/>
      <c r="K17" s="1488">
        <v>2534.3000000000002</v>
      </c>
      <c r="L17" s="1488"/>
      <c r="M17" s="1488">
        <v>2553.6999999999998</v>
      </c>
      <c r="N17" s="1488"/>
      <c r="O17" s="1259"/>
      <c r="P17" s="1237"/>
    </row>
    <row r="18" spans="1:16" ht="18.75" customHeight="1" x14ac:dyDescent="0.2">
      <c r="A18" s="1239"/>
      <c r="B18" s="1233"/>
      <c r="C18" s="742" t="s">
        <v>156</v>
      </c>
      <c r="D18" s="1246"/>
      <c r="E18" s="1488">
        <v>354.8</v>
      </c>
      <c r="F18" s="1488"/>
      <c r="G18" s="1488">
        <v>369.4</v>
      </c>
      <c r="H18" s="1488"/>
      <c r="I18" s="1488">
        <v>366.8</v>
      </c>
      <c r="J18" s="1488"/>
      <c r="K18" s="1488">
        <v>365.6</v>
      </c>
      <c r="L18" s="1488"/>
      <c r="M18" s="1488">
        <v>356.2</v>
      </c>
      <c r="N18" s="1488"/>
      <c r="O18" s="1259"/>
      <c r="P18" s="1237"/>
    </row>
    <row r="19" spans="1:16" ht="14.25" customHeight="1" x14ac:dyDescent="0.2">
      <c r="A19" s="1239"/>
      <c r="B19" s="1233"/>
      <c r="C19" s="742" t="s">
        <v>157</v>
      </c>
      <c r="D19" s="1246"/>
      <c r="E19" s="1488">
        <v>2475.8000000000002</v>
      </c>
      <c r="F19" s="1488"/>
      <c r="G19" s="1488">
        <v>2486.1</v>
      </c>
      <c r="H19" s="1488"/>
      <c r="I19" s="1488">
        <v>2465.9</v>
      </c>
      <c r="J19" s="1488"/>
      <c r="K19" s="1488">
        <v>2453.4</v>
      </c>
      <c r="L19" s="1488"/>
      <c r="M19" s="1488">
        <v>2451.1999999999998</v>
      </c>
      <c r="N19" s="1488"/>
      <c r="O19" s="1259"/>
      <c r="P19" s="1237"/>
    </row>
    <row r="20" spans="1:16" ht="14.25" customHeight="1" x14ac:dyDescent="0.2">
      <c r="A20" s="1239"/>
      <c r="B20" s="1233"/>
      <c r="C20" s="742" t="s">
        <v>158</v>
      </c>
      <c r="D20" s="1246"/>
      <c r="E20" s="1488">
        <v>2331.1999999999998</v>
      </c>
      <c r="F20" s="1488"/>
      <c r="G20" s="1488">
        <v>2355.5</v>
      </c>
      <c r="H20" s="1488"/>
      <c r="I20" s="1488">
        <v>2354.1</v>
      </c>
      <c r="J20" s="1488"/>
      <c r="K20" s="1488">
        <v>2363</v>
      </c>
      <c r="L20" s="1488"/>
      <c r="M20" s="1488">
        <v>2414.3000000000002</v>
      </c>
      <c r="N20" s="1488"/>
      <c r="O20" s="1259"/>
      <c r="P20" s="1237"/>
    </row>
    <row r="21" spans="1:16" s="1266" customFormat="1" ht="19.5" customHeight="1" x14ac:dyDescent="0.2">
      <c r="A21" s="1262"/>
      <c r="B21" s="1263"/>
      <c r="C21" s="1477" t="s">
        <v>576</v>
      </c>
      <c r="D21" s="1477"/>
      <c r="E21" s="1489">
        <v>58.3</v>
      </c>
      <c r="F21" s="1489"/>
      <c r="G21" s="1489">
        <v>58.8</v>
      </c>
      <c r="H21" s="1489"/>
      <c r="I21" s="1489">
        <v>58.6</v>
      </c>
      <c r="J21" s="1489"/>
      <c r="K21" s="1489">
        <v>58.5</v>
      </c>
      <c r="L21" s="1489"/>
      <c r="M21" s="1489">
        <v>59</v>
      </c>
      <c r="N21" s="1489"/>
      <c r="O21" s="1264"/>
      <c r="P21" s="1265"/>
    </row>
    <row r="22" spans="1:16" ht="14.25" customHeight="1" x14ac:dyDescent="0.2">
      <c r="A22" s="1239"/>
      <c r="B22" s="1233"/>
      <c r="C22" s="742" t="s">
        <v>72</v>
      </c>
      <c r="D22" s="1246"/>
      <c r="E22" s="1488">
        <v>64</v>
      </c>
      <c r="F22" s="1488"/>
      <c r="G22" s="1488">
        <v>64.7</v>
      </c>
      <c r="H22" s="1488"/>
      <c r="I22" s="1488">
        <v>64.2</v>
      </c>
      <c r="J22" s="1488"/>
      <c r="K22" s="1488">
        <v>64</v>
      </c>
      <c r="L22" s="1488"/>
      <c r="M22" s="1488">
        <v>64.599999999999994</v>
      </c>
      <c r="N22" s="1488"/>
      <c r="O22" s="1259"/>
      <c r="P22" s="1237"/>
    </row>
    <row r="23" spans="1:16" ht="14.25" customHeight="1" x14ac:dyDescent="0.2">
      <c r="A23" s="1239"/>
      <c r="B23" s="1233"/>
      <c r="C23" s="742" t="s">
        <v>71</v>
      </c>
      <c r="D23" s="1246"/>
      <c r="E23" s="1488">
        <v>53.2</v>
      </c>
      <c r="F23" s="1488"/>
      <c r="G23" s="1488">
        <v>53.7</v>
      </c>
      <c r="H23" s="1488"/>
      <c r="I23" s="1488">
        <v>53.7</v>
      </c>
      <c r="J23" s="1488"/>
      <c r="K23" s="1488">
        <v>53.7</v>
      </c>
      <c r="L23" s="1488"/>
      <c r="M23" s="1488">
        <v>54.1</v>
      </c>
      <c r="N23" s="1488"/>
      <c r="O23" s="1259"/>
      <c r="P23" s="1237"/>
    </row>
    <row r="24" spans="1:16" ht="18.75" customHeight="1" x14ac:dyDescent="0.2">
      <c r="A24" s="1239"/>
      <c r="B24" s="1233"/>
      <c r="C24" s="742" t="s">
        <v>171</v>
      </c>
      <c r="D24" s="1246"/>
      <c r="E24" s="1488">
        <v>73.400000000000006</v>
      </c>
      <c r="F24" s="1488"/>
      <c r="G24" s="1488">
        <v>74.099999999999994</v>
      </c>
      <c r="H24" s="1488"/>
      <c r="I24" s="1488">
        <v>73.900000000000006</v>
      </c>
      <c r="J24" s="1488"/>
      <c r="K24" s="1488">
        <v>74.099999999999994</v>
      </c>
      <c r="L24" s="1488"/>
      <c r="M24" s="1488">
        <v>74.400000000000006</v>
      </c>
      <c r="N24" s="1488"/>
      <c r="O24" s="1259"/>
      <c r="P24" s="1237"/>
    </row>
    <row r="25" spans="1:16" ht="14.25" customHeight="1" x14ac:dyDescent="0.2">
      <c r="A25" s="1239"/>
      <c r="B25" s="1233"/>
      <c r="C25" s="742" t="s">
        <v>156</v>
      </c>
      <c r="D25" s="1246"/>
      <c r="E25" s="1488">
        <v>32.299999999999997</v>
      </c>
      <c r="F25" s="1488"/>
      <c r="G25" s="1488">
        <v>33.700000000000003</v>
      </c>
      <c r="H25" s="1488"/>
      <c r="I25" s="1488">
        <v>33.5</v>
      </c>
      <c r="J25" s="1488"/>
      <c r="K25" s="1488">
        <v>33.4</v>
      </c>
      <c r="L25" s="1488"/>
      <c r="M25" s="1488">
        <v>32.6</v>
      </c>
      <c r="N25" s="1488"/>
      <c r="O25" s="1259"/>
      <c r="P25" s="1237"/>
    </row>
    <row r="26" spans="1:16" ht="14.25" customHeight="1" x14ac:dyDescent="0.2">
      <c r="A26" s="1239"/>
      <c r="B26" s="1233"/>
      <c r="C26" s="742" t="s">
        <v>157</v>
      </c>
      <c r="D26" s="1233"/>
      <c r="E26" s="1490">
        <v>90.4</v>
      </c>
      <c r="F26" s="1490"/>
      <c r="G26" s="1490">
        <v>91.3</v>
      </c>
      <c r="H26" s="1490"/>
      <c r="I26" s="1490">
        <v>91.1</v>
      </c>
      <c r="J26" s="1490"/>
      <c r="K26" s="1490">
        <v>91</v>
      </c>
      <c r="L26" s="1490"/>
      <c r="M26" s="1490">
        <v>91.4</v>
      </c>
      <c r="N26" s="1490"/>
      <c r="O26" s="1259"/>
      <c r="P26" s="1237"/>
    </row>
    <row r="27" spans="1:16" ht="14.25" customHeight="1" x14ac:dyDescent="0.2">
      <c r="A27" s="1239"/>
      <c r="B27" s="1233"/>
      <c r="C27" s="742" t="s">
        <v>158</v>
      </c>
      <c r="D27" s="1233"/>
      <c r="E27" s="1490">
        <v>46.4</v>
      </c>
      <c r="F27" s="1490"/>
      <c r="G27" s="1490">
        <v>46.8</v>
      </c>
      <c r="H27" s="1490"/>
      <c r="I27" s="1490">
        <v>46.6</v>
      </c>
      <c r="J27" s="1490"/>
      <c r="K27" s="1490">
        <v>46.7</v>
      </c>
      <c r="L27" s="1490"/>
      <c r="M27" s="1490">
        <v>47.6</v>
      </c>
      <c r="N27" s="1490"/>
      <c r="O27" s="1259"/>
      <c r="P27" s="1237"/>
    </row>
    <row r="28" spans="1:16" ht="13.5" customHeight="1" x14ac:dyDescent="0.2">
      <c r="A28" s="1239"/>
      <c r="B28" s="1233"/>
      <c r="C28" s="743" t="s">
        <v>174</v>
      </c>
      <c r="D28" s="1233"/>
      <c r="E28" s="744"/>
      <c r="F28" s="744"/>
      <c r="G28" s="744"/>
      <c r="H28" s="744"/>
      <c r="I28" s="744"/>
      <c r="J28" s="744"/>
      <c r="K28" s="744"/>
      <c r="L28" s="744"/>
      <c r="M28" s="744"/>
      <c r="N28" s="744"/>
      <c r="O28" s="1259"/>
      <c r="P28" s="1237"/>
    </row>
    <row r="29" spans="1:16" s="1272" customFormat="1" ht="12.75" customHeight="1" thickBot="1" x14ac:dyDescent="0.25">
      <c r="A29" s="1267"/>
      <c r="B29" s="1268"/>
      <c r="C29" s="748"/>
      <c r="D29" s="746"/>
      <c r="E29" s="1269"/>
      <c r="F29" s="1269"/>
      <c r="G29" s="1269"/>
      <c r="H29" s="1269"/>
      <c r="I29" s="1269"/>
      <c r="J29" s="1269"/>
      <c r="K29" s="1269"/>
      <c r="L29" s="1269"/>
      <c r="M29" s="1480"/>
      <c r="N29" s="1480"/>
      <c r="O29" s="1270"/>
      <c r="P29" s="1271"/>
    </row>
    <row r="30" spans="1:16" s="1272" customFormat="1" ht="13.5" customHeight="1" thickBot="1" x14ac:dyDescent="0.25">
      <c r="A30" s="1267"/>
      <c r="B30" s="1268"/>
      <c r="C30" s="1492" t="s">
        <v>577</v>
      </c>
      <c r="D30" s="1493"/>
      <c r="E30" s="1493"/>
      <c r="F30" s="1493"/>
      <c r="G30" s="1493"/>
      <c r="H30" s="1493"/>
      <c r="I30" s="1493"/>
      <c r="J30" s="1493"/>
      <c r="K30" s="1493"/>
      <c r="L30" s="1493"/>
      <c r="M30" s="1493"/>
      <c r="N30" s="1494"/>
      <c r="O30" s="1270"/>
      <c r="P30" s="1271"/>
    </row>
    <row r="31" spans="1:16" s="1272" customFormat="1" ht="3.75" customHeight="1" x14ac:dyDescent="0.2">
      <c r="A31" s="1267"/>
      <c r="B31" s="1268"/>
      <c r="C31" s="1484" t="s">
        <v>159</v>
      </c>
      <c r="D31" s="1485"/>
      <c r="E31" s="1243"/>
      <c r="F31" s="1243"/>
      <c r="G31" s="1243"/>
      <c r="H31" s="1243"/>
      <c r="I31" s="1243"/>
      <c r="J31" s="1243"/>
      <c r="K31" s="1243"/>
      <c r="L31" s="1243"/>
      <c r="M31" s="1243"/>
      <c r="N31" s="1243"/>
      <c r="O31" s="1270"/>
      <c r="P31" s="1271"/>
    </row>
    <row r="32" spans="1:16" ht="13.5" customHeight="1" x14ac:dyDescent="0.2">
      <c r="A32" s="1239"/>
      <c r="B32" s="1246"/>
      <c r="C32" s="1486"/>
      <c r="D32" s="1486"/>
      <c r="E32" s="1248" t="s">
        <v>34</v>
      </c>
      <c r="F32" s="1249" t="s">
        <v>34</v>
      </c>
      <c r="G32" s="1248" t="s">
        <v>689</v>
      </c>
      <c r="H32" s="1249" t="s">
        <v>34</v>
      </c>
      <c r="I32" s="1250"/>
      <c r="J32" s="1249" t="s">
        <v>34</v>
      </c>
      <c r="K32" s="1251" t="s">
        <v>34</v>
      </c>
      <c r="L32" s="1252" t="s">
        <v>690</v>
      </c>
      <c r="M32" s="1252" t="s">
        <v>34</v>
      </c>
      <c r="N32" s="1253"/>
      <c r="O32" s="1233"/>
      <c r="P32" s="1237"/>
    </row>
    <row r="33" spans="1:16" s="1272" customFormat="1" ht="12.75" customHeight="1" x14ac:dyDescent="0.2">
      <c r="A33" s="1267"/>
      <c r="B33" s="1268"/>
      <c r="C33" s="1254"/>
      <c r="D33" s="1254"/>
      <c r="E33" s="1487" t="str">
        <f>+E7</f>
        <v>2.º trimestre</v>
      </c>
      <c r="F33" s="1487"/>
      <c r="G33" s="1487" t="str">
        <f>+G7</f>
        <v>3.º trimestre</v>
      </c>
      <c r="H33" s="1487"/>
      <c r="I33" s="1487" t="str">
        <f>+I7</f>
        <v>4.º trimestre</v>
      </c>
      <c r="J33" s="1487"/>
      <c r="K33" s="1487" t="str">
        <f>+K7</f>
        <v>1.º trimestre</v>
      </c>
      <c r="L33" s="1487"/>
      <c r="M33" s="1487" t="str">
        <f>+M7</f>
        <v>2.º trimestre</v>
      </c>
      <c r="N33" s="1487"/>
      <c r="O33" s="1270"/>
      <c r="P33" s="1271"/>
    </row>
    <row r="34" spans="1:16" s="1272" customFormat="1" ht="12.75" customHeight="1" x14ac:dyDescent="0.2">
      <c r="A34" s="1267"/>
      <c r="B34" s="1268"/>
      <c r="C34" s="1254"/>
      <c r="D34" s="1254"/>
      <c r="E34" s="1273" t="s">
        <v>160</v>
      </c>
      <c r="F34" s="1273" t="s">
        <v>106</v>
      </c>
      <c r="G34" s="1273" t="s">
        <v>160</v>
      </c>
      <c r="H34" s="1273" t="s">
        <v>106</v>
      </c>
      <c r="I34" s="1274" t="s">
        <v>160</v>
      </c>
      <c r="J34" s="1274" t="s">
        <v>106</v>
      </c>
      <c r="K34" s="1274" t="s">
        <v>160</v>
      </c>
      <c r="L34" s="1274" t="s">
        <v>106</v>
      </c>
      <c r="M34" s="1274" t="s">
        <v>160</v>
      </c>
      <c r="N34" s="1274" t="s">
        <v>106</v>
      </c>
      <c r="O34" s="1270"/>
      <c r="P34" s="1271"/>
    </row>
    <row r="35" spans="1:16" s="1272" customFormat="1" ht="17.25" customHeight="1" x14ac:dyDescent="0.2">
      <c r="A35" s="1267"/>
      <c r="B35" s="1268"/>
      <c r="C35" s="1477" t="s">
        <v>2</v>
      </c>
      <c r="D35" s="1477"/>
      <c r="E35" s="1275">
        <v>10310.4</v>
      </c>
      <c r="F35" s="1276">
        <f>+E35/E35*100</f>
        <v>100</v>
      </c>
      <c r="G35" s="1275">
        <v>10302.200000000001</v>
      </c>
      <c r="H35" s="1276">
        <f>+G35/G35*100</f>
        <v>100</v>
      </c>
      <c r="I35" s="1275">
        <v>10294.200000000001</v>
      </c>
      <c r="J35" s="1276">
        <f>+I35/I35*100</f>
        <v>100</v>
      </c>
      <c r="K35" s="1275">
        <v>10294.1</v>
      </c>
      <c r="L35" s="1276">
        <f>+K35/K35*100</f>
        <v>100</v>
      </c>
      <c r="M35" s="1276">
        <v>10286.4</v>
      </c>
      <c r="N35" s="1276">
        <f>+M35/M35*100</f>
        <v>100</v>
      </c>
      <c r="O35" s="1270"/>
      <c r="P35" s="1271"/>
    </row>
    <row r="36" spans="1:16" s="1272" customFormat="1" ht="14.25" customHeight="1" x14ac:dyDescent="0.2">
      <c r="A36" s="1267"/>
      <c r="B36" s="1268"/>
      <c r="C36" s="1277"/>
      <c r="D36" s="746" t="s">
        <v>72</v>
      </c>
      <c r="E36" s="1278">
        <v>4882.1000000000004</v>
      </c>
      <c r="F36" s="1279">
        <f>+E36/E35*100</f>
        <v>47.351218187461207</v>
      </c>
      <c r="G36" s="1278">
        <v>4876.3999999999996</v>
      </c>
      <c r="H36" s="1279">
        <f>+G36/G35*100</f>
        <v>47.333579235503088</v>
      </c>
      <c r="I36" s="1278">
        <v>4870.3999999999996</v>
      </c>
      <c r="J36" s="1279">
        <f>+I36/I35*100</f>
        <v>47.312078646227967</v>
      </c>
      <c r="K36" s="1278">
        <v>4870.5</v>
      </c>
      <c r="L36" s="1279">
        <f>+K36/K35*100</f>
        <v>47.31350968030231</v>
      </c>
      <c r="M36" s="1279">
        <v>4865.5</v>
      </c>
      <c r="N36" s="1279">
        <f>+M36/M35*100</f>
        <v>47.300318867631049</v>
      </c>
      <c r="O36" s="1270"/>
      <c r="P36" s="1271"/>
    </row>
    <row r="37" spans="1:16" s="1272" customFormat="1" ht="14.25" customHeight="1" x14ac:dyDescent="0.2">
      <c r="A37" s="1267"/>
      <c r="B37" s="1268"/>
      <c r="C37" s="745"/>
      <c r="D37" s="746" t="s">
        <v>71</v>
      </c>
      <c r="E37" s="1278">
        <v>5428.3</v>
      </c>
      <c r="F37" s="1279">
        <f>+E37/E35*100</f>
        <v>52.6487818125388</v>
      </c>
      <c r="G37" s="1278">
        <v>5425.8</v>
      </c>
      <c r="H37" s="1279">
        <f>+G37/G35*100</f>
        <v>52.666420764496905</v>
      </c>
      <c r="I37" s="1278">
        <v>5423.8</v>
      </c>
      <c r="J37" s="1279">
        <f>+I37/I35*100</f>
        <v>52.687921353772026</v>
      </c>
      <c r="K37" s="1278">
        <v>5423.6</v>
      </c>
      <c r="L37" s="1279">
        <f>+K37/K35*100</f>
        <v>52.68649031969769</v>
      </c>
      <c r="M37" s="1279">
        <v>5420.9</v>
      </c>
      <c r="N37" s="1279">
        <f>+M37/M35*100</f>
        <v>52.699681132368944</v>
      </c>
      <c r="O37" s="1270"/>
      <c r="P37" s="1271"/>
    </row>
    <row r="38" spans="1:16" s="1272" customFormat="1" ht="17.25" customHeight="1" x14ac:dyDescent="0.2">
      <c r="A38" s="1267"/>
      <c r="B38" s="1268"/>
      <c r="C38" s="748" t="s">
        <v>176</v>
      </c>
      <c r="D38" s="745"/>
      <c r="E38" s="1280">
        <v>1450.2</v>
      </c>
      <c r="F38" s="1281">
        <f>+E38/$M$35*100</f>
        <v>14.09822678488101</v>
      </c>
      <c r="G38" s="1280">
        <v>1444.5</v>
      </c>
      <c r="H38" s="1281">
        <f>+G38/$M$35*100</f>
        <v>14.042813812412506</v>
      </c>
      <c r="I38" s="1280">
        <v>1440</v>
      </c>
      <c r="J38" s="1281">
        <f>+I38/$M$35*100</f>
        <v>13.99906672888474</v>
      </c>
      <c r="K38" s="1280">
        <v>1438.8</v>
      </c>
      <c r="L38" s="1281">
        <f>+K38/$M$35*100</f>
        <v>13.987400839944003</v>
      </c>
      <c r="M38" s="1281">
        <v>1433.5</v>
      </c>
      <c r="N38" s="1281">
        <f>+M38/$M$35*100</f>
        <v>13.935876497122415</v>
      </c>
      <c r="O38" s="1270"/>
      <c r="P38" s="1271"/>
    </row>
    <row r="39" spans="1:16" s="1272" customFormat="1" ht="14.25" customHeight="1" x14ac:dyDescent="0.2">
      <c r="A39" s="1267"/>
      <c r="B39" s="1268"/>
      <c r="C39" s="748"/>
      <c r="D39" s="746" t="s">
        <v>72</v>
      </c>
      <c r="E39" s="1278">
        <v>742.4</v>
      </c>
      <c r="F39" s="1279">
        <f>+E39/E38*100</f>
        <v>51.192938904978625</v>
      </c>
      <c r="G39" s="1278">
        <v>739.4</v>
      </c>
      <c r="H39" s="1279">
        <f>+G39/G38*100</f>
        <v>51.187262028383515</v>
      </c>
      <c r="I39" s="1278">
        <v>737</v>
      </c>
      <c r="J39" s="1279">
        <f>+I39/I38*100</f>
        <v>51.18055555555555</v>
      </c>
      <c r="K39" s="1278">
        <v>736.4</v>
      </c>
      <c r="L39" s="1279">
        <f>+K39/K38*100</f>
        <v>51.181540172365857</v>
      </c>
      <c r="M39" s="1279">
        <v>733.7</v>
      </c>
      <c r="N39" s="1279">
        <f>+M39/M38*100</f>
        <v>51.18242064876177</v>
      </c>
      <c r="O39" s="1270"/>
      <c r="P39" s="1271"/>
    </row>
    <row r="40" spans="1:16" s="1272" customFormat="1" ht="14.25" customHeight="1" x14ac:dyDescent="0.2">
      <c r="A40" s="1267"/>
      <c r="B40" s="1268"/>
      <c r="C40" s="748"/>
      <c r="D40" s="746" t="s">
        <v>71</v>
      </c>
      <c r="E40" s="1278">
        <v>707.7</v>
      </c>
      <c r="F40" s="1279">
        <f>+E40/E38*100</f>
        <v>48.800165494414564</v>
      </c>
      <c r="G40" s="1278">
        <v>705.1</v>
      </c>
      <c r="H40" s="1279">
        <f>+G40/G38*100</f>
        <v>48.812737971616478</v>
      </c>
      <c r="I40" s="1278">
        <v>703.1</v>
      </c>
      <c r="J40" s="1279">
        <f>+I40/I38*100</f>
        <v>48.826388888888886</v>
      </c>
      <c r="K40" s="1278">
        <v>702.4</v>
      </c>
      <c r="L40" s="1279">
        <f>+K40/K38*100</f>
        <v>48.818459827634143</v>
      </c>
      <c r="M40" s="1279">
        <v>699.8</v>
      </c>
      <c r="N40" s="1279">
        <f>+M40/M38*100</f>
        <v>48.81757935123823</v>
      </c>
      <c r="O40" s="1270"/>
      <c r="P40" s="1271"/>
    </row>
    <row r="41" spans="1:16" s="1272" customFormat="1" ht="17.25" customHeight="1" x14ac:dyDescent="0.2">
      <c r="A41" s="1267"/>
      <c r="B41" s="1268"/>
      <c r="C41" s="748" t="s">
        <v>156</v>
      </c>
      <c r="D41" s="745"/>
      <c r="E41" s="1280">
        <v>1099.7</v>
      </c>
      <c r="F41" s="1281">
        <f>+E41/$M$35*100</f>
        <v>10.690815056773992</v>
      </c>
      <c r="G41" s="1280">
        <v>1097.0999999999999</v>
      </c>
      <c r="H41" s="1281">
        <f>+G41/$M$35*100</f>
        <v>10.665538964069061</v>
      </c>
      <c r="I41" s="1280">
        <v>1094.4000000000001</v>
      </c>
      <c r="J41" s="1281">
        <f>+I41/$M$35*100</f>
        <v>10.639290713952404</v>
      </c>
      <c r="K41" s="1280">
        <v>1094.5</v>
      </c>
      <c r="L41" s="1281">
        <f>+K41/$M$35*100</f>
        <v>10.640262871364131</v>
      </c>
      <c r="M41" s="1281">
        <v>1093.3</v>
      </c>
      <c r="N41" s="1281">
        <f>+M41/$M$35*100</f>
        <v>10.628596982423394</v>
      </c>
      <c r="O41" s="1270"/>
      <c r="P41" s="1271"/>
    </row>
    <row r="42" spans="1:16" s="1272" customFormat="1" ht="14.25" customHeight="1" x14ac:dyDescent="0.2">
      <c r="A42" s="1267"/>
      <c r="B42" s="1268"/>
      <c r="C42" s="748"/>
      <c r="D42" s="746" t="s">
        <v>72</v>
      </c>
      <c r="E42" s="1278">
        <v>559</v>
      </c>
      <c r="F42" s="1279">
        <f>+E42/E41*100</f>
        <v>50.832045103209964</v>
      </c>
      <c r="G42" s="1278">
        <v>557.9</v>
      </c>
      <c r="H42" s="1279">
        <f>+G42/G41*100</f>
        <v>50.852246832558571</v>
      </c>
      <c r="I42" s="1278">
        <v>556.70000000000005</v>
      </c>
      <c r="J42" s="1279">
        <f>+I42/I41*100</f>
        <v>50.868055555555557</v>
      </c>
      <c r="K42" s="1278">
        <v>556.1</v>
      </c>
      <c r="L42" s="1279">
        <f>+K42/K41*100</f>
        <v>50.808588396528101</v>
      </c>
      <c r="M42" s="1279">
        <v>555.6</v>
      </c>
      <c r="N42" s="1279">
        <f>+M42/M41*100</f>
        <v>50.81862251897924</v>
      </c>
      <c r="O42" s="1270"/>
      <c r="P42" s="1271"/>
    </row>
    <row r="43" spans="1:16" s="1272" customFormat="1" ht="14.25" customHeight="1" x14ac:dyDescent="0.2">
      <c r="A43" s="1267"/>
      <c r="B43" s="1268"/>
      <c r="C43" s="748"/>
      <c r="D43" s="746" t="s">
        <v>71</v>
      </c>
      <c r="E43" s="1278">
        <v>540.70000000000005</v>
      </c>
      <c r="F43" s="1279">
        <f>+E43/E41*100</f>
        <v>49.167954896790036</v>
      </c>
      <c r="G43" s="1278">
        <v>539.20000000000005</v>
      </c>
      <c r="H43" s="1279">
        <f>+G43/G41*100</f>
        <v>49.147753167441444</v>
      </c>
      <c r="I43" s="1278">
        <v>537.6</v>
      </c>
      <c r="J43" s="1279">
        <f>+I43/I41*100</f>
        <v>49.122807017543856</v>
      </c>
      <c r="K43" s="1278">
        <v>538.4</v>
      </c>
      <c r="L43" s="1279">
        <f>+K43/K41*100</f>
        <v>49.191411603471899</v>
      </c>
      <c r="M43" s="1279">
        <v>537.70000000000005</v>
      </c>
      <c r="N43" s="1279">
        <f>+M43/M41*100</f>
        <v>49.181377481020775</v>
      </c>
      <c r="O43" s="1270"/>
      <c r="P43" s="1271"/>
    </row>
    <row r="44" spans="1:16" s="1272" customFormat="1" ht="17.25" customHeight="1" x14ac:dyDescent="0.2">
      <c r="A44" s="1267"/>
      <c r="B44" s="1268"/>
      <c r="C44" s="748" t="s">
        <v>578</v>
      </c>
      <c r="D44" s="745"/>
      <c r="E44" s="1280">
        <v>1184.5999999999999</v>
      </c>
      <c r="F44" s="1281">
        <f>+E44/$M$35*100</f>
        <v>11.516176699331156</v>
      </c>
      <c r="G44" s="1280">
        <v>1176.5999999999999</v>
      </c>
      <c r="H44" s="1281">
        <f>+G44/$M$35*100</f>
        <v>11.438404106392905</v>
      </c>
      <c r="I44" s="1280">
        <v>1168.5999999999999</v>
      </c>
      <c r="J44" s="1281">
        <f>+I44/$M$35*100</f>
        <v>11.360631513454658</v>
      </c>
      <c r="K44" s="1280">
        <v>1160.0999999999999</v>
      </c>
      <c r="L44" s="1281">
        <f>+K44/$M$35*100</f>
        <v>11.277998133457769</v>
      </c>
      <c r="M44" s="1281">
        <v>1152.7</v>
      </c>
      <c r="N44" s="1281">
        <f>+M44/$M$35*100</f>
        <v>11.206058484989891</v>
      </c>
      <c r="O44" s="1270"/>
      <c r="P44" s="1271"/>
    </row>
    <row r="45" spans="1:16" s="1272" customFormat="1" ht="14.25" customHeight="1" x14ac:dyDescent="0.2">
      <c r="A45" s="1267"/>
      <c r="B45" s="1268"/>
      <c r="C45" s="748"/>
      <c r="D45" s="746" t="s">
        <v>72</v>
      </c>
      <c r="E45" s="1278">
        <v>584.79999999999995</v>
      </c>
      <c r="F45" s="1279">
        <f>+E45/E44*100</f>
        <v>49.366874894479153</v>
      </c>
      <c r="G45" s="1278">
        <v>581.20000000000005</v>
      </c>
      <c r="H45" s="1279">
        <f>+G45/G44*100</f>
        <v>49.396566377698456</v>
      </c>
      <c r="I45" s="1278">
        <v>577.6</v>
      </c>
      <c r="J45" s="1279">
        <f>+I45/I44*100</f>
        <v>49.426664384733876</v>
      </c>
      <c r="K45" s="1278">
        <v>572.29999999999995</v>
      </c>
      <c r="L45" s="1279">
        <f>+K45/K44*100</f>
        <v>49.331954141884324</v>
      </c>
      <c r="M45" s="1279">
        <v>568.70000000000005</v>
      </c>
      <c r="N45" s="1279">
        <f>+M45/M44*100</f>
        <v>49.33634076516006</v>
      </c>
      <c r="O45" s="1270"/>
      <c r="P45" s="1271"/>
    </row>
    <row r="46" spans="1:16" s="1272" customFormat="1" ht="14.25" customHeight="1" x14ac:dyDescent="0.2">
      <c r="A46" s="1267"/>
      <c r="B46" s="1268"/>
      <c r="C46" s="748"/>
      <c r="D46" s="746" t="s">
        <v>71</v>
      </c>
      <c r="E46" s="1278">
        <v>599.79999999999995</v>
      </c>
      <c r="F46" s="1279">
        <f>+E46/E44*100</f>
        <v>50.633125105520847</v>
      </c>
      <c r="G46" s="1278">
        <v>595.4</v>
      </c>
      <c r="H46" s="1279">
        <f>+G46/G44*100</f>
        <v>50.603433622301552</v>
      </c>
      <c r="I46" s="1278">
        <v>590.9</v>
      </c>
      <c r="J46" s="1279">
        <f>+I46/I44*100</f>
        <v>50.564778367277086</v>
      </c>
      <c r="K46" s="1278">
        <v>587.79999999999995</v>
      </c>
      <c r="L46" s="1279">
        <f>+K46/K44*100</f>
        <v>50.668045858115683</v>
      </c>
      <c r="M46" s="1279">
        <v>584</v>
      </c>
      <c r="N46" s="1279">
        <f>+M46/M44*100</f>
        <v>50.66365923483994</v>
      </c>
      <c r="O46" s="1270"/>
      <c r="P46" s="1271"/>
    </row>
    <row r="47" spans="1:16" s="1272" customFormat="1" ht="17.25" customHeight="1" x14ac:dyDescent="0.2">
      <c r="A47" s="1267"/>
      <c r="B47" s="1268"/>
      <c r="C47" s="748" t="s">
        <v>579</v>
      </c>
      <c r="D47" s="745"/>
      <c r="E47" s="1280">
        <v>1554.2</v>
      </c>
      <c r="F47" s="1281">
        <f>+E47/$M$35*100</f>
        <v>15.109270493078238</v>
      </c>
      <c r="G47" s="1280">
        <v>1547</v>
      </c>
      <c r="H47" s="1281">
        <f>+G47/$M$35*100</f>
        <v>15.039275159433815</v>
      </c>
      <c r="I47" s="1280">
        <v>1539.6</v>
      </c>
      <c r="J47" s="1281">
        <f>+I47/$M$35*100</f>
        <v>14.967335510965935</v>
      </c>
      <c r="K47" s="1280">
        <v>1536.7</v>
      </c>
      <c r="L47" s="1281">
        <f>+K47/$M$35*100</f>
        <v>14.939142946025822</v>
      </c>
      <c r="M47" s="1281">
        <v>1529.5</v>
      </c>
      <c r="N47" s="1281">
        <f>+M47/$M$35*100</f>
        <v>14.869147612381397</v>
      </c>
      <c r="O47" s="1270"/>
      <c r="P47" s="1271"/>
    </row>
    <row r="48" spans="1:16" s="1272" customFormat="1" ht="14.25" customHeight="1" x14ac:dyDescent="0.2">
      <c r="A48" s="1267"/>
      <c r="B48" s="1268"/>
      <c r="C48" s="748"/>
      <c r="D48" s="746" t="s">
        <v>72</v>
      </c>
      <c r="E48" s="1278">
        <v>742.7</v>
      </c>
      <c r="F48" s="1279">
        <f>+E48/E47*100</f>
        <v>47.78664264573414</v>
      </c>
      <c r="G48" s="1278">
        <v>738.5</v>
      </c>
      <c r="H48" s="1279">
        <f>+G48/G47*100</f>
        <v>47.737556561085974</v>
      </c>
      <c r="I48" s="1278">
        <v>734.2</v>
      </c>
      <c r="J48" s="1279">
        <f>+I48/I47*100</f>
        <v>47.687711093790604</v>
      </c>
      <c r="K48" s="1278">
        <v>734.4</v>
      </c>
      <c r="L48" s="1279">
        <f>+K48/K47*100</f>
        <v>47.790720374829178</v>
      </c>
      <c r="M48" s="1279">
        <v>730.6</v>
      </c>
      <c r="N48" s="1279">
        <f>+M48/M47*100</f>
        <v>47.767244197450147</v>
      </c>
      <c r="O48" s="1270"/>
      <c r="P48" s="1271"/>
    </row>
    <row r="49" spans="1:16" s="1272" customFormat="1" ht="14.25" customHeight="1" x14ac:dyDescent="0.2">
      <c r="A49" s="1267"/>
      <c r="B49" s="1268"/>
      <c r="C49" s="748"/>
      <c r="D49" s="746" t="s">
        <v>71</v>
      </c>
      <c r="E49" s="1278">
        <v>811.5</v>
      </c>
      <c r="F49" s="1279">
        <f>+E49/E47*100</f>
        <v>52.213357354265852</v>
      </c>
      <c r="G49" s="1278">
        <v>808.5</v>
      </c>
      <c r="H49" s="1279">
        <f>+G49/G47*100</f>
        <v>52.262443438914033</v>
      </c>
      <c r="I49" s="1278">
        <v>805.5</v>
      </c>
      <c r="J49" s="1279">
        <f>+I49/I47*100</f>
        <v>52.318784099766177</v>
      </c>
      <c r="K49" s="1278">
        <v>802.3</v>
      </c>
      <c r="L49" s="1279">
        <f>+K49/K47*100</f>
        <v>52.209279625170815</v>
      </c>
      <c r="M49" s="1279">
        <v>798.9</v>
      </c>
      <c r="N49" s="1279">
        <f>+M49/M47*100</f>
        <v>52.232755802549846</v>
      </c>
      <c r="O49" s="1270"/>
      <c r="P49" s="1271"/>
    </row>
    <row r="50" spans="1:16" s="1272" customFormat="1" ht="17.25" customHeight="1" x14ac:dyDescent="0.2">
      <c r="A50" s="1267"/>
      <c r="B50" s="1268"/>
      <c r="C50" s="748" t="s">
        <v>580</v>
      </c>
      <c r="D50" s="745"/>
      <c r="E50" s="1280">
        <v>2868.9</v>
      </c>
      <c r="F50" s="1281">
        <f>+E50/$M$35*100</f>
        <v>27.890223985067664</v>
      </c>
      <c r="G50" s="1280">
        <v>2872.4</v>
      </c>
      <c r="H50" s="1281">
        <f>+G50/$M$35*100</f>
        <v>27.924249494478147</v>
      </c>
      <c r="I50" s="1280">
        <v>2875.6</v>
      </c>
      <c r="J50" s="1281">
        <f>+I50/$M$35*100</f>
        <v>27.955358531653445</v>
      </c>
      <c r="K50" s="1280">
        <v>2885.1</v>
      </c>
      <c r="L50" s="1281">
        <f>+K50/$M$35*100</f>
        <v>28.047713485767616</v>
      </c>
      <c r="M50" s="1281">
        <v>2889.6</v>
      </c>
      <c r="N50" s="1281">
        <f>+M50/$M$35*100</f>
        <v>28.091460569295378</v>
      </c>
      <c r="O50" s="1270"/>
      <c r="P50" s="1271"/>
    </row>
    <row r="51" spans="1:16" s="1272" customFormat="1" ht="14.25" customHeight="1" x14ac:dyDescent="0.2">
      <c r="A51" s="1267"/>
      <c r="B51" s="1268"/>
      <c r="C51" s="748"/>
      <c r="D51" s="746" t="s">
        <v>72</v>
      </c>
      <c r="E51" s="1278">
        <v>1356</v>
      </c>
      <c r="F51" s="1279">
        <f>+E51/E50*100</f>
        <v>47.265502457387846</v>
      </c>
      <c r="G51" s="1278">
        <v>1356.7</v>
      </c>
      <c r="H51" s="1279">
        <f>+G51/G50*100</f>
        <v>47.232279626792931</v>
      </c>
      <c r="I51" s="1278">
        <v>1357</v>
      </c>
      <c r="J51" s="1279">
        <f>+I51/I50*100</f>
        <v>47.190151620531367</v>
      </c>
      <c r="K51" s="1278">
        <v>1362.7</v>
      </c>
      <c r="L51" s="1279">
        <f>+K51/K50*100</f>
        <v>47.232331634951997</v>
      </c>
      <c r="M51" s="1279">
        <v>1364.3</v>
      </c>
      <c r="N51" s="1279">
        <f>+M51/M50*100</f>
        <v>47.214147286821706</v>
      </c>
      <c r="O51" s="1270"/>
      <c r="P51" s="1271"/>
    </row>
    <row r="52" spans="1:16" s="1272" customFormat="1" ht="14.25" customHeight="1" x14ac:dyDescent="0.2">
      <c r="A52" s="1267"/>
      <c r="B52" s="1268"/>
      <c r="C52" s="748"/>
      <c r="D52" s="746" t="s">
        <v>71</v>
      </c>
      <c r="E52" s="1278">
        <v>1512.9</v>
      </c>
      <c r="F52" s="1279">
        <f>+E52/E50*100</f>
        <v>52.734497542612161</v>
      </c>
      <c r="G52" s="1278">
        <v>1515.7</v>
      </c>
      <c r="H52" s="1279">
        <f>+G52/G50*100</f>
        <v>52.767720373207069</v>
      </c>
      <c r="I52" s="1278">
        <v>1518.6</v>
      </c>
      <c r="J52" s="1279">
        <f>+I52/I50*100</f>
        <v>52.809848379468626</v>
      </c>
      <c r="K52" s="1278">
        <v>1522.4</v>
      </c>
      <c r="L52" s="1279">
        <f>+K52/K50*100</f>
        <v>52.767668365048017</v>
      </c>
      <c r="M52" s="1279">
        <v>1525.3</v>
      </c>
      <c r="N52" s="1279">
        <f>+M52/M50*100</f>
        <v>52.785852713178294</v>
      </c>
      <c r="O52" s="1270"/>
      <c r="P52" s="1271"/>
    </row>
    <row r="53" spans="1:16" s="1272" customFormat="1" ht="17.25" customHeight="1" x14ac:dyDescent="0.2">
      <c r="A53" s="1267"/>
      <c r="B53" s="1268"/>
      <c r="C53" s="748" t="s">
        <v>504</v>
      </c>
      <c r="D53" s="745"/>
      <c r="E53" s="1280">
        <v>2152.8000000000002</v>
      </c>
      <c r="F53" s="1281">
        <f>+E53/$M$35*100</f>
        <v>20.928604759682688</v>
      </c>
      <c r="G53" s="1280">
        <v>2164.6999999999998</v>
      </c>
      <c r="H53" s="1281">
        <f>+G53/$M$35*100</f>
        <v>21.044291491678333</v>
      </c>
      <c r="I53" s="1280">
        <v>2176</v>
      </c>
      <c r="J53" s="1281">
        <f>+I53/$M$35*100</f>
        <v>21.154145279203611</v>
      </c>
      <c r="K53" s="1280">
        <v>2178.6999999999998</v>
      </c>
      <c r="L53" s="1281">
        <f>+K53/$M$35*100</f>
        <v>21.180393529320266</v>
      </c>
      <c r="M53" s="1281">
        <v>2187.8000000000002</v>
      </c>
      <c r="N53" s="1281">
        <f>+M53/$M$35*100</f>
        <v>21.268859853787529</v>
      </c>
      <c r="O53" s="1270"/>
      <c r="P53" s="1271"/>
    </row>
    <row r="54" spans="1:16" s="1272" customFormat="1" ht="14.25" customHeight="1" x14ac:dyDescent="0.2">
      <c r="A54" s="1267"/>
      <c r="B54" s="1268"/>
      <c r="C54" s="748"/>
      <c r="D54" s="746" t="s">
        <v>72</v>
      </c>
      <c r="E54" s="1278">
        <v>897.2</v>
      </c>
      <c r="F54" s="1279">
        <f>+E54/E53*100</f>
        <v>41.6759568933482</v>
      </c>
      <c r="G54" s="1278">
        <v>902.7</v>
      </c>
      <c r="H54" s="1279">
        <f>+G54/G53*100</f>
        <v>41.700928535131894</v>
      </c>
      <c r="I54" s="1278">
        <v>907.9</v>
      </c>
      <c r="J54" s="1279">
        <f>+I54/I53*100</f>
        <v>41.723345588235297</v>
      </c>
      <c r="K54" s="1278">
        <v>908.5</v>
      </c>
      <c r="L54" s="1279">
        <f>+K54/K53*100</f>
        <v>41.699178409143073</v>
      </c>
      <c r="M54" s="1279">
        <v>912.6</v>
      </c>
      <c r="N54" s="1279">
        <f>+M54/M53*100</f>
        <v>41.713136484139319</v>
      </c>
      <c r="O54" s="1270"/>
      <c r="P54" s="1271"/>
    </row>
    <row r="55" spans="1:16" s="1272" customFormat="1" ht="14.25" customHeight="1" x14ac:dyDescent="0.2">
      <c r="A55" s="1267"/>
      <c r="B55" s="1268"/>
      <c r="C55" s="748"/>
      <c r="D55" s="746" t="s">
        <v>71</v>
      </c>
      <c r="E55" s="1278">
        <v>1255.7</v>
      </c>
      <c r="F55" s="1279">
        <f>+E55/E53*100</f>
        <v>58.328688219992564</v>
      </c>
      <c r="G55" s="1278">
        <v>1262</v>
      </c>
      <c r="H55" s="1279">
        <f>+G55/G53*100</f>
        <v>58.299071464868113</v>
      </c>
      <c r="I55" s="1278">
        <v>1268.0999999999999</v>
      </c>
      <c r="J55" s="1279">
        <f>+I55/I53*100</f>
        <v>58.276654411764703</v>
      </c>
      <c r="K55" s="1278">
        <v>1270.3</v>
      </c>
      <c r="L55" s="1279">
        <f>+K55/K53*100</f>
        <v>58.30541148391243</v>
      </c>
      <c r="M55" s="1279">
        <v>1275.2</v>
      </c>
      <c r="N55" s="1279">
        <f>+M55/M53*100</f>
        <v>58.286863515860674</v>
      </c>
      <c r="O55" s="1270"/>
      <c r="P55" s="1271"/>
    </row>
    <row r="56" spans="1:16" s="822" customFormat="1" ht="13.5" customHeight="1" x14ac:dyDescent="0.2">
      <c r="A56" s="852"/>
      <c r="B56" s="853"/>
      <c r="C56" s="854" t="s">
        <v>420</v>
      </c>
      <c r="D56" s="855"/>
      <c r="E56" s="856"/>
      <c r="F56" s="1282"/>
      <c r="G56" s="856"/>
      <c r="H56" s="1282"/>
      <c r="I56" s="856"/>
      <c r="J56" s="1282"/>
      <c r="K56" s="856"/>
      <c r="L56" s="1282"/>
      <c r="M56" s="856"/>
      <c r="N56" s="1282"/>
      <c r="O56" s="857"/>
      <c r="P56" s="848"/>
    </row>
    <row r="57" spans="1:16" ht="13.5" customHeight="1" x14ac:dyDescent="0.2">
      <c r="A57" s="1239"/>
      <c r="B57" s="1283"/>
      <c r="C57" s="1284" t="s">
        <v>402</v>
      </c>
      <c r="D57" s="1254"/>
      <c r="E57" s="1240"/>
      <c r="F57" s="1285" t="s">
        <v>88</v>
      </c>
      <c r="G57" s="1286"/>
      <c r="H57" s="1286"/>
      <c r="I57" s="1269"/>
      <c r="J57" s="1286"/>
      <c r="K57" s="1286"/>
      <c r="L57" s="1286"/>
      <c r="M57" s="1286"/>
      <c r="N57" s="1286"/>
      <c r="O57" s="1259"/>
      <c r="P57" s="1237"/>
    </row>
    <row r="58" spans="1:16" ht="13.5" customHeight="1" x14ac:dyDescent="0.2">
      <c r="A58" s="1237"/>
      <c r="B58" s="982">
        <v>6</v>
      </c>
      <c r="C58" s="1491">
        <v>42948</v>
      </c>
      <c r="D58" s="1491"/>
      <c r="E58" s="1246"/>
      <c r="F58" s="1246"/>
      <c r="G58" s="1246"/>
      <c r="H58" s="1246"/>
      <c r="I58" s="1246"/>
      <c r="J58" s="1246"/>
      <c r="K58" s="1246"/>
      <c r="L58" s="1246"/>
      <c r="M58" s="1246"/>
      <c r="N58" s="1246"/>
      <c r="O58" s="1246"/>
      <c r="P58" s="1246"/>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5"/>
  <sheetViews>
    <sheetView zoomScaleNormal="100" workbookViewId="0"/>
  </sheetViews>
  <sheetFormatPr defaultRowHeight="12.75" x14ac:dyDescent="0.2"/>
  <cols>
    <col min="1" max="1" width="1" style="1238" customWidth="1"/>
    <col min="2" max="2" width="2.5703125" style="1238" customWidth="1"/>
    <col min="3" max="3" width="1" style="1238" customWidth="1"/>
    <col min="4" max="4" width="34" style="1238" customWidth="1"/>
    <col min="5" max="5" width="7.42578125" style="1238" customWidth="1"/>
    <col min="6" max="6" width="4.85546875" style="1238" customWidth="1"/>
    <col min="7" max="7" width="7.42578125" style="1238" customWidth="1"/>
    <col min="8" max="8" width="4.85546875" style="1238" customWidth="1"/>
    <col min="9" max="9" width="7.42578125" style="1238" customWidth="1"/>
    <col min="10" max="10" width="4.85546875" style="1238" customWidth="1"/>
    <col min="11" max="11" width="7.42578125" style="1238" customWidth="1"/>
    <col min="12" max="12" width="4.85546875" style="1238" customWidth="1"/>
    <col min="13" max="13" width="7.42578125" style="1238" customWidth="1"/>
    <col min="14" max="14" width="4.85546875" style="1238" customWidth="1"/>
    <col min="15" max="15" width="2.5703125" style="1238" customWidth="1"/>
    <col min="16" max="16" width="1" style="1238" customWidth="1"/>
    <col min="17" max="16384" width="9.140625" style="1238"/>
  </cols>
  <sheetData>
    <row r="1" spans="1:18" ht="13.5" customHeight="1" x14ac:dyDescent="0.2">
      <c r="A1" s="1237"/>
      <c r="B1" s="1287"/>
      <c r="C1" s="1496" t="s">
        <v>324</v>
      </c>
      <c r="D1" s="1496"/>
      <c r="E1" s="1234"/>
      <c r="F1" s="1234"/>
      <c r="G1" s="1234"/>
      <c r="H1" s="1234"/>
      <c r="I1" s="1234"/>
      <c r="J1" s="1234"/>
      <c r="K1" s="1234"/>
      <c r="L1" s="1234"/>
      <c r="M1" s="1288"/>
      <c r="N1" s="1234"/>
      <c r="O1" s="1234"/>
      <c r="P1" s="1237"/>
    </row>
    <row r="2" spans="1:18" ht="9.75" customHeight="1" x14ac:dyDescent="0.2">
      <c r="A2" s="1237"/>
      <c r="B2" s="1289"/>
      <c r="C2" s="1290"/>
      <c r="D2" s="1289"/>
      <c r="E2" s="1291"/>
      <c r="F2" s="1291"/>
      <c r="G2" s="1291"/>
      <c r="H2" s="1291"/>
      <c r="I2" s="1292"/>
      <c r="J2" s="1292"/>
      <c r="K2" s="1292"/>
      <c r="L2" s="1292"/>
      <c r="M2" s="1292"/>
      <c r="N2" s="1292"/>
      <c r="O2" s="1293"/>
      <c r="P2" s="1237"/>
    </row>
    <row r="3" spans="1:18" ht="9" customHeight="1" thickBot="1" x14ac:dyDescent="0.25">
      <c r="A3" s="1237"/>
      <c r="B3" s="1233"/>
      <c r="C3" s="1294"/>
      <c r="D3" s="1233"/>
      <c r="E3" s="1233"/>
      <c r="F3" s="1233"/>
      <c r="G3" s="1233"/>
      <c r="H3" s="1233"/>
      <c r="I3" s="1233"/>
      <c r="J3" s="1233"/>
      <c r="K3" s="1233"/>
      <c r="L3" s="1233"/>
      <c r="M3" s="1480" t="s">
        <v>73</v>
      </c>
      <c r="N3" s="1480"/>
      <c r="O3" s="1239"/>
      <c r="P3" s="1237"/>
    </row>
    <row r="4" spans="1:18" s="1245" customFormat="1" ht="13.5" customHeight="1" thickBot="1" x14ac:dyDescent="0.25">
      <c r="A4" s="1244"/>
      <c r="B4" s="1243"/>
      <c r="C4" s="1481" t="s">
        <v>161</v>
      </c>
      <c r="D4" s="1482"/>
      <c r="E4" s="1482"/>
      <c r="F4" s="1482"/>
      <c r="G4" s="1482"/>
      <c r="H4" s="1482"/>
      <c r="I4" s="1482"/>
      <c r="J4" s="1482"/>
      <c r="K4" s="1482"/>
      <c r="L4" s="1482"/>
      <c r="M4" s="1482"/>
      <c r="N4" s="1483"/>
      <c r="O4" s="1239"/>
      <c r="P4" s="1244"/>
    </row>
    <row r="5" spans="1:18" ht="3.75" customHeight="1" x14ac:dyDescent="0.2">
      <c r="A5" s="1237"/>
      <c r="B5" s="1233"/>
      <c r="C5" s="1497" t="s">
        <v>155</v>
      </c>
      <c r="D5" s="1498"/>
      <c r="E5" s="1233"/>
      <c r="F5" s="1295"/>
      <c r="G5" s="1295"/>
      <c r="H5" s="1295"/>
      <c r="I5" s="1295"/>
      <c r="J5" s="1295"/>
      <c r="K5" s="1233"/>
      <c r="L5" s="1295"/>
      <c r="M5" s="1295"/>
      <c r="N5" s="1295"/>
      <c r="O5" s="1239"/>
      <c r="P5" s="1237"/>
    </row>
    <row r="6" spans="1:18" ht="12.75" customHeight="1" x14ac:dyDescent="0.2">
      <c r="A6" s="1237"/>
      <c r="B6" s="1233"/>
      <c r="C6" s="1498"/>
      <c r="D6" s="1498"/>
      <c r="E6" s="1248" t="s">
        <v>34</v>
      </c>
      <c r="F6" s="1249" t="s">
        <v>34</v>
      </c>
      <c r="G6" s="1248" t="s">
        <v>689</v>
      </c>
      <c r="H6" s="1249" t="s">
        <v>34</v>
      </c>
      <c r="I6" s="1250"/>
      <c r="J6" s="1249" t="s">
        <v>34</v>
      </c>
      <c r="K6" s="1251" t="s">
        <v>34</v>
      </c>
      <c r="L6" s="1252" t="s">
        <v>690</v>
      </c>
      <c r="M6" s="1252" t="s">
        <v>34</v>
      </c>
      <c r="N6" s="1253"/>
      <c r="O6" s="1239"/>
      <c r="P6" s="1237"/>
    </row>
    <row r="7" spans="1:18" x14ac:dyDescent="0.2">
      <c r="A7" s="1237"/>
      <c r="B7" s="1233"/>
      <c r="C7" s="1296"/>
      <c r="D7" s="1296"/>
      <c r="E7" s="1487" t="str">
        <f>+'6populacao1'!E7</f>
        <v>2.º trimestre</v>
      </c>
      <c r="F7" s="1487"/>
      <c r="G7" s="1487" t="str">
        <f>+'6populacao1'!G7</f>
        <v>3.º trimestre</v>
      </c>
      <c r="H7" s="1487"/>
      <c r="I7" s="1487" t="str">
        <f>+'6populacao1'!I7</f>
        <v>4.º trimestre</v>
      </c>
      <c r="J7" s="1487"/>
      <c r="K7" s="1487" t="str">
        <f>+'6populacao1'!K7</f>
        <v>1.º trimestre</v>
      </c>
      <c r="L7" s="1487"/>
      <c r="M7" s="1487" t="str">
        <f>+'6populacao1'!M7</f>
        <v>2.º trimestre</v>
      </c>
      <c r="N7" s="1487"/>
      <c r="O7" s="1297"/>
      <c r="P7" s="1237"/>
    </row>
    <row r="8" spans="1:18" s="1258" customFormat="1" ht="16.5" customHeight="1" x14ac:dyDescent="0.2">
      <c r="A8" s="1257"/>
      <c r="B8" s="1298"/>
      <c r="C8" s="1477" t="s">
        <v>13</v>
      </c>
      <c r="D8" s="1477"/>
      <c r="E8" s="1495">
        <v>4602.5</v>
      </c>
      <c r="F8" s="1495"/>
      <c r="G8" s="1495">
        <v>4661.5</v>
      </c>
      <c r="H8" s="1495"/>
      <c r="I8" s="1495">
        <v>4643.6000000000004</v>
      </c>
      <c r="J8" s="1495"/>
      <c r="K8" s="1495">
        <v>4658.1000000000004</v>
      </c>
      <c r="L8" s="1495"/>
      <c r="M8" s="1478">
        <v>4760.3999999999996</v>
      </c>
      <c r="N8" s="1478"/>
      <c r="O8" s="1299"/>
      <c r="P8" s="1257"/>
      <c r="R8" s="1434"/>
    </row>
    <row r="9" spans="1:18" ht="12" customHeight="1" x14ac:dyDescent="0.2">
      <c r="A9" s="1237"/>
      <c r="B9" s="1300"/>
      <c r="C9" s="742" t="s">
        <v>72</v>
      </c>
      <c r="D9" s="1246"/>
      <c r="E9" s="1499">
        <v>2364.3000000000002</v>
      </c>
      <c r="F9" s="1499"/>
      <c r="G9" s="1499">
        <v>2400.6</v>
      </c>
      <c r="H9" s="1499"/>
      <c r="I9" s="1499">
        <v>2377</v>
      </c>
      <c r="J9" s="1499"/>
      <c r="K9" s="1499">
        <v>2389.1</v>
      </c>
      <c r="L9" s="1499"/>
      <c r="M9" s="1500">
        <v>2443.8000000000002</v>
      </c>
      <c r="N9" s="1500"/>
      <c r="O9" s="1297"/>
      <c r="P9" s="1237"/>
    </row>
    <row r="10" spans="1:18" ht="12" customHeight="1" x14ac:dyDescent="0.2">
      <c r="A10" s="1237"/>
      <c r="B10" s="1300"/>
      <c r="C10" s="742" t="s">
        <v>71</v>
      </c>
      <c r="D10" s="1246"/>
      <c r="E10" s="1499">
        <v>2238.3000000000002</v>
      </c>
      <c r="F10" s="1499"/>
      <c r="G10" s="1499">
        <v>2260.9</v>
      </c>
      <c r="H10" s="1499"/>
      <c r="I10" s="1499">
        <v>2266.6999999999998</v>
      </c>
      <c r="J10" s="1499"/>
      <c r="K10" s="1499">
        <v>2269</v>
      </c>
      <c r="L10" s="1499"/>
      <c r="M10" s="1500">
        <v>2316.6</v>
      </c>
      <c r="N10" s="1500"/>
      <c r="O10" s="1297"/>
      <c r="P10" s="1237"/>
    </row>
    <row r="11" spans="1:18" ht="17.25" customHeight="1" x14ac:dyDescent="0.2">
      <c r="A11" s="1237"/>
      <c r="B11" s="1300"/>
      <c r="C11" s="742" t="s">
        <v>156</v>
      </c>
      <c r="D11" s="1246"/>
      <c r="E11" s="1499">
        <v>259.39999999999998</v>
      </c>
      <c r="F11" s="1499"/>
      <c r="G11" s="1499">
        <v>272.89999999999998</v>
      </c>
      <c r="H11" s="1499"/>
      <c r="I11" s="1499">
        <v>265</v>
      </c>
      <c r="J11" s="1499"/>
      <c r="K11" s="1499">
        <v>274</v>
      </c>
      <c r="L11" s="1499"/>
      <c r="M11" s="1500">
        <v>275.39999999999998</v>
      </c>
      <c r="N11" s="1500"/>
      <c r="O11" s="1297"/>
      <c r="P11" s="1237"/>
    </row>
    <row r="12" spans="1:18" ht="12" customHeight="1" x14ac:dyDescent="0.2">
      <c r="A12" s="1237"/>
      <c r="B12" s="1300"/>
      <c r="C12" s="742" t="s">
        <v>157</v>
      </c>
      <c r="D12" s="1246"/>
      <c r="E12" s="1501">
        <v>2233.3000000000002</v>
      </c>
      <c r="F12" s="1501"/>
      <c r="G12" s="1501">
        <v>2245.5</v>
      </c>
      <c r="H12" s="1501"/>
      <c r="I12" s="1501">
        <v>2230.4</v>
      </c>
      <c r="J12" s="1501"/>
      <c r="K12" s="1501">
        <v>2221.4</v>
      </c>
      <c r="L12" s="1501"/>
      <c r="M12" s="1488">
        <v>2241.9</v>
      </c>
      <c r="N12" s="1488"/>
      <c r="O12" s="1297"/>
      <c r="P12" s="1237"/>
    </row>
    <row r="13" spans="1:18" ht="12" customHeight="1" x14ac:dyDescent="0.2">
      <c r="A13" s="1237"/>
      <c r="B13" s="1300"/>
      <c r="C13" s="742" t="s">
        <v>158</v>
      </c>
      <c r="D13" s="1246"/>
      <c r="E13" s="1501">
        <v>2109.8000000000002</v>
      </c>
      <c r="F13" s="1501"/>
      <c r="G13" s="1501">
        <v>2143.1</v>
      </c>
      <c r="H13" s="1501"/>
      <c r="I13" s="1501">
        <v>2148.1999999999998</v>
      </c>
      <c r="J13" s="1501"/>
      <c r="K13" s="1501">
        <v>2162.6999999999998</v>
      </c>
      <c r="L13" s="1501"/>
      <c r="M13" s="1488">
        <v>2243.1</v>
      </c>
      <c r="N13" s="1488"/>
      <c r="O13" s="1297"/>
      <c r="P13" s="1237"/>
    </row>
    <row r="14" spans="1:18" ht="17.25" customHeight="1" x14ac:dyDescent="0.2">
      <c r="A14" s="1237"/>
      <c r="B14" s="1300"/>
      <c r="C14" s="742" t="s">
        <v>382</v>
      </c>
      <c r="D14" s="1246"/>
      <c r="E14" s="1499">
        <v>328.8</v>
      </c>
      <c r="F14" s="1499"/>
      <c r="G14" s="1499">
        <v>341.8</v>
      </c>
      <c r="H14" s="1499"/>
      <c r="I14" s="1499">
        <v>307.3</v>
      </c>
      <c r="J14" s="1499"/>
      <c r="K14" s="1499">
        <v>301</v>
      </c>
      <c r="L14" s="1499"/>
      <c r="M14" s="1500">
        <v>331.9</v>
      </c>
      <c r="N14" s="1500"/>
      <c r="O14" s="1297"/>
      <c r="P14" s="1237"/>
    </row>
    <row r="15" spans="1:18" ht="12" customHeight="1" x14ac:dyDescent="0.2">
      <c r="A15" s="1237"/>
      <c r="B15" s="1300"/>
      <c r="C15" s="742" t="s">
        <v>162</v>
      </c>
      <c r="D15" s="1246"/>
      <c r="E15" s="1501">
        <v>1116.5</v>
      </c>
      <c r="F15" s="1501"/>
      <c r="G15" s="1501">
        <v>1132.2</v>
      </c>
      <c r="H15" s="1501"/>
      <c r="I15" s="1501">
        <v>1159.2</v>
      </c>
      <c r="J15" s="1501"/>
      <c r="K15" s="1501">
        <v>1133.0999999999999</v>
      </c>
      <c r="L15" s="1501"/>
      <c r="M15" s="1488">
        <v>1164.5</v>
      </c>
      <c r="N15" s="1488"/>
      <c r="O15" s="1297"/>
      <c r="P15" s="1237"/>
    </row>
    <row r="16" spans="1:18" ht="12" customHeight="1" x14ac:dyDescent="0.2">
      <c r="A16" s="1237"/>
      <c r="B16" s="1300"/>
      <c r="C16" s="742" t="s">
        <v>163</v>
      </c>
      <c r="D16" s="1246"/>
      <c r="E16" s="1501">
        <v>3157.2</v>
      </c>
      <c r="F16" s="1501"/>
      <c r="G16" s="1501">
        <v>3187.5</v>
      </c>
      <c r="H16" s="1501"/>
      <c r="I16" s="1501">
        <v>3177.1</v>
      </c>
      <c r="J16" s="1501"/>
      <c r="K16" s="1501">
        <v>3224</v>
      </c>
      <c r="L16" s="1501"/>
      <c r="M16" s="1488">
        <v>3264</v>
      </c>
      <c r="N16" s="1488"/>
      <c r="O16" s="1297"/>
      <c r="P16" s="1237"/>
    </row>
    <row r="17" spans="1:16" s="1304" customFormat="1" ht="17.25" customHeight="1" x14ac:dyDescent="0.2">
      <c r="A17" s="1301"/>
      <c r="B17" s="1302"/>
      <c r="C17" s="742" t="s">
        <v>164</v>
      </c>
      <c r="D17" s="1246"/>
      <c r="E17" s="1501">
        <v>4055.4</v>
      </c>
      <c r="F17" s="1501"/>
      <c r="G17" s="1501">
        <v>4106</v>
      </c>
      <c r="H17" s="1501"/>
      <c r="I17" s="1501">
        <v>4090.1</v>
      </c>
      <c r="J17" s="1501"/>
      <c r="K17" s="1501">
        <v>4107.5</v>
      </c>
      <c r="L17" s="1501"/>
      <c r="M17" s="1488">
        <v>4205.6000000000004</v>
      </c>
      <c r="N17" s="1488"/>
      <c r="O17" s="1303"/>
      <c r="P17" s="1301"/>
    </row>
    <row r="18" spans="1:16" s="1304" customFormat="1" ht="12" customHeight="1" x14ac:dyDescent="0.2">
      <c r="A18" s="1301"/>
      <c r="B18" s="1302"/>
      <c r="C18" s="742" t="s">
        <v>165</v>
      </c>
      <c r="D18" s="1246"/>
      <c r="E18" s="1501">
        <v>547.20000000000005</v>
      </c>
      <c r="F18" s="1501"/>
      <c r="G18" s="1501">
        <v>555.5</v>
      </c>
      <c r="H18" s="1501"/>
      <c r="I18" s="1501">
        <v>553.5</v>
      </c>
      <c r="J18" s="1501"/>
      <c r="K18" s="1501">
        <v>550.70000000000005</v>
      </c>
      <c r="L18" s="1501"/>
      <c r="M18" s="1488">
        <v>554.79999999999995</v>
      </c>
      <c r="N18" s="1488"/>
      <c r="O18" s="1303"/>
      <c r="P18" s="1301"/>
    </row>
    <row r="19" spans="1:16" ht="17.25" customHeight="1" x14ac:dyDescent="0.2">
      <c r="A19" s="1237"/>
      <c r="B19" s="1300"/>
      <c r="C19" s="742" t="s">
        <v>166</v>
      </c>
      <c r="D19" s="1246"/>
      <c r="E19" s="1501">
        <v>3775.8</v>
      </c>
      <c r="F19" s="1501"/>
      <c r="G19" s="1501">
        <v>3822.9</v>
      </c>
      <c r="H19" s="1501"/>
      <c r="I19" s="1501">
        <v>3837.1</v>
      </c>
      <c r="J19" s="1501"/>
      <c r="K19" s="1501">
        <v>3852.8</v>
      </c>
      <c r="L19" s="1501"/>
      <c r="M19" s="1488">
        <v>3931.5</v>
      </c>
      <c r="N19" s="1488"/>
      <c r="O19" s="1297"/>
      <c r="P19" s="1237"/>
    </row>
    <row r="20" spans="1:16" ht="12" customHeight="1" x14ac:dyDescent="0.2">
      <c r="A20" s="1237"/>
      <c r="B20" s="1300"/>
      <c r="C20" s="1305"/>
      <c r="D20" s="1229" t="s">
        <v>167</v>
      </c>
      <c r="E20" s="1501">
        <v>2920.8</v>
      </c>
      <c r="F20" s="1501"/>
      <c r="G20" s="1501">
        <v>2966.7</v>
      </c>
      <c r="H20" s="1501"/>
      <c r="I20" s="1501">
        <v>2987.5</v>
      </c>
      <c r="J20" s="1501"/>
      <c r="K20" s="1501">
        <v>3035.7</v>
      </c>
      <c r="L20" s="1501"/>
      <c r="M20" s="1488">
        <v>3062.5</v>
      </c>
      <c r="N20" s="1488"/>
      <c r="O20" s="1297"/>
      <c r="P20" s="1237"/>
    </row>
    <row r="21" spans="1:16" ht="12" customHeight="1" x14ac:dyDescent="0.2">
      <c r="A21" s="1237"/>
      <c r="B21" s="1300"/>
      <c r="C21" s="1305"/>
      <c r="D21" s="1229" t="s">
        <v>168</v>
      </c>
      <c r="E21" s="1501">
        <v>712.3</v>
      </c>
      <c r="F21" s="1501"/>
      <c r="G21" s="1501">
        <v>709.5</v>
      </c>
      <c r="H21" s="1501"/>
      <c r="I21" s="1501">
        <v>704</v>
      </c>
      <c r="J21" s="1501"/>
      <c r="K21" s="1501">
        <v>681.4</v>
      </c>
      <c r="L21" s="1501"/>
      <c r="M21" s="1488">
        <v>727.9</v>
      </c>
      <c r="N21" s="1488"/>
      <c r="O21" s="1297"/>
      <c r="P21" s="1237"/>
    </row>
    <row r="22" spans="1:16" ht="12" customHeight="1" x14ac:dyDescent="0.2">
      <c r="A22" s="1237"/>
      <c r="B22" s="1300"/>
      <c r="C22" s="1305"/>
      <c r="D22" s="1229" t="s">
        <v>129</v>
      </c>
      <c r="E22" s="1501">
        <v>142.69999999999999</v>
      </c>
      <c r="F22" s="1501"/>
      <c r="G22" s="1501">
        <v>146.69999999999999</v>
      </c>
      <c r="H22" s="1501"/>
      <c r="I22" s="1501">
        <v>145.6</v>
      </c>
      <c r="J22" s="1501"/>
      <c r="K22" s="1501">
        <v>135.69999999999999</v>
      </c>
      <c r="L22" s="1501"/>
      <c r="M22" s="1488">
        <v>141.1</v>
      </c>
      <c r="N22" s="1488"/>
      <c r="O22" s="1297"/>
      <c r="P22" s="1237"/>
    </row>
    <row r="23" spans="1:16" ht="12" customHeight="1" x14ac:dyDescent="0.2">
      <c r="A23" s="1237"/>
      <c r="B23" s="1300"/>
      <c r="C23" s="742" t="s">
        <v>169</v>
      </c>
      <c r="D23" s="1246"/>
      <c r="E23" s="1501">
        <v>798</v>
      </c>
      <c r="F23" s="1501"/>
      <c r="G23" s="1501">
        <v>808.4</v>
      </c>
      <c r="H23" s="1501"/>
      <c r="I23" s="1501">
        <v>781.3</v>
      </c>
      <c r="J23" s="1501"/>
      <c r="K23" s="1501">
        <v>782.5</v>
      </c>
      <c r="L23" s="1501"/>
      <c r="M23" s="1488">
        <v>806.2</v>
      </c>
      <c r="N23" s="1488"/>
      <c r="O23" s="1297"/>
      <c r="P23" s="1237"/>
    </row>
    <row r="24" spans="1:16" ht="12" customHeight="1" x14ac:dyDescent="0.2">
      <c r="A24" s="1237"/>
      <c r="B24" s="1300"/>
      <c r="C24" s="742" t="s">
        <v>129</v>
      </c>
      <c r="D24" s="1246"/>
      <c r="E24" s="1501">
        <v>28.7</v>
      </c>
      <c r="F24" s="1501"/>
      <c r="G24" s="1501">
        <v>30.2</v>
      </c>
      <c r="H24" s="1501"/>
      <c r="I24" s="1501">
        <v>25.2</v>
      </c>
      <c r="J24" s="1501"/>
      <c r="K24" s="1501">
        <v>22.8</v>
      </c>
      <c r="L24" s="1501"/>
      <c r="M24" s="1488">
        <v>22.7</v>
      </c>
      <c r="N24" s="1488"/>
      <c r="O24" s="1297"/>
      <c r="P24" s="1237"/>
    </row>
    <row r="25" spans="1:16" ht="17.25" customHeight="1" x14ac:dyDescent="0.2">
      <c r="A25" s="1237"/>
      <c r="B25" s="1300"/>
      <c r="C25" s="747" t="s">
        <v>170</v>
      </c>
      <c r="D25" s="747"/>
      <c r="E25" s="1506"/>
      <c r="F25" s="1506"/>
      <c r="G25" s="1506"/>
      <c r="H25" s="1506"/>
      <c r="I25" s="1506"/>
      <c r="J25" s="1506"/>
      <c r="K25" s="1506"/>
      <c r="L25" s="1506"/>
      <c r="M25" s="1507"/>
      <c r="N25" s="1507"/>
      <c r="O25" s="1297"/>
      <c r="P25" s="1237"/>
    </row>
    <row r="26" spans="1:16" s="1272" customFormat="1" ht="14.25" customHeight="1" x14ac:dyDescent="0.2">
      <c r="A26" s="1271"/>
      <c r="B26" s="1502" t="s">
        <v>171</v>
      </c>
      <c r="C26" s="1502"/>
      <c r="D26" s="1502"/>
      <c r="E26" s="1503">
        <v>65.099999999999994</v>
      </c>
      <c r="F26" s="1503"/>
      <c r="G26" s="1503">
        <v>66</v>
      </c>
      <c r="H26" s="1503"/>
      <c r="I26" s="1503">
        <v>65.900000000000006</v>
      </c>
      <c r="J26" s="1503"/>
      <c r="K26" s="1503">
        <v>66.3</v>
      </c>
      <c r="L26" s="1503"/>
      <c r="M26" s="1504">
        <v>67.599999999999994</v>
      </c>
      <c r="N26" s="1504"/>
      <c r="O26" s="1435"/>
      <c r="P26" s="1271"/>
    </row>
    <row r="27" spans="1:16" ht="12" customHeight="1" x14ac:dyDescent="0.2">
      <c r="A27" s="1237"/>
      <c r="B27" s="1300"/>
      <c r="C27" s="745"/>
      <c r="D27" s="1229" t="s">
        <v>72</v>
      </c>
      <c r="E27" s="1505">
        <v>68.3</v>
      </c>
      <c r="F27" s="1505"/>
      <c r="G27" s="1505">
        <v>69.3</v>
      </c>
      <c r="H27" s="1505"/>
      <c r="I27" s="1505">
        <v>68.8</v>
      </c>
      <c r="J27" s="1505"/>
      <c r="K27" s="1505">
        <v>69.400000000000006</v>
      </c>
      <c r="L27" s="1505"/>
      <c r="M27" s="1490">
        <v>70.8</v>
      </c>
      <c r="N27" s="1490"/>
      <c r="O27" s="1297"/>
      <c r="P27" s="1237"/>
    </row>
    <row r="28" spans="1:16" ht="12" customHeight="1" x14ac:dyDescent="0.2">
      <c r="A28" s="1237"/>
      <c r="B28" s="1300"/>
      <c r="C28" s="745"/>
      <c r="D28" s="1229" t="s">
        <v>71</v>
      </c>
      <c r="E28" s="1505">
        <v>62.2</v>
      </c>
      <c r="F28" s="1505"/>
      <c r="G28" s="1505">
        <v>62.9</v>
      </c>
      <c r="H28" s="1505"/>
      <c r="I28" s="1505">
        <v>63.2</v>
      </c>
      <c r="J28" s="1505"/>
      <c r="K28" s="1505">
        <v>63.4</v>
      </c>
      <c r="L28" s="1505"/>
      <c r="M28" s="1490">
        <v>64.5</v>
      </c>
      <c r="N28" s="1490"/>
      <c r="O28" s="1297"/>
      <c r="P28" s="1237"/>
    </row>
    <row r="29" spans="1:16" s="1272" customFormat="1" ht="14.25" customHeight="1" x14ac:dyDescent="0.2">
      <c r="A29" s="1271"/>
      <c r="B29" s="1502" t="s">
        <v>156</v>
      </c>
      <c r="C29" s="1502"/>
      <c r="D29" s="1502"/>
      <c r="E29" s="1503">
        <v>23.6</v>
      </c>
      <c r="F29" s="1503"/>
      <c r="G29" s="1503">
        <v>24.9</v>
      </c>
      <c r="H29" s="1503"/>
      <c r="I29" s="1503">
        <v>24.2</v>
      </c>
      <c r="J29" s="1503"/>
      <c r="K29" s="1503">
        <v>25</v>
      </c>
      <c r="L29" s="1503"/>
      <c r="M29" s="1504">
        <v>25.2</v>
      </c>
      <c r="N29" s="1504"/>
      <c r="O29" s="1306"/>
      <c r="P29" s="1271"/>
    </row>
    <row r="30" spans="1:16" ht="12" customHeight="1" x14ac:dyDescent="0.2">
      <c r="A30" s="1237"/>
      <c r="B30" s="1300"/>
      <c r="C30" s="745"/>
      <c r="D30" s="1229" t="s">
        <v>72</v>
      </c>
      <c r="E30" s="1505">
        <v>25.5</v>
      </c>
      <c r="F30" s="1505"/>
      <c r="G30" s="1505">
        <v>27</v>
      </c>
      <c r="H30" s="1505"/>
      <c r="I30" s="1505">
        <v>25.8</v>
      </c>
      <c r="J30" s="1505"/>
      <c r="K30" s="1505">
        <v>26.8</v>
      </c>
      <c r="L30" s="1505"/>
      <c r="M30" s="1490">
        <v>26.4</v>
      </c>
      <c r="N30" s="1490"/>
      <c r="O30" s="1297"/>
      <c r="P30" s="1237"/>
    </row>
    <row r="31" spans="1:16" ht="12" customHeight="1" x14ac:dyDescent="0.2">
      <c r="A31" s="1237"/>
      <c r="B31" s="1300"/>
      <c r="C31" s="745"/>
      <c r="D31" s="1229" t="s">
        <v>71</v>
      </c>
      <c r="E31" s="1505">
        <v>21.7</v>
      </c>
      <c r="F31" s="1505"/>
      <c r="G31" s="1505">
        <v>22.7</v>
      </c>
      <c r="H31" s="1505"/>
      <c r="I31" s="1505">
        <v>22.5</v>
      </c>
      <c r="J31" s="1505"/>
      <c r="K31" s="1505">
        <v>23.2</v>
      </c>
      <c r="L31" s="1505"/>
      <c r="M31" s="1490">
        <v>23.9</v>
      </c>
      <c r="N31" s="1490"/>
      <c r="O31" s="1297"/>
      <c r="P31" s="1237"/>
    </row>
    <row r="32" spans="1:16" s="1272" customFormat="1" ht="14.25" customHeight="1" x14ac:dyDescent="0.2">
      <c r="A32" s="1271"/>
      <c r="B32" s="1502" t="s">
        <v>172</v>
      </c>
      <c r="C32" s="1502"/>
      <c r="D32" s="1502"/>
      <c r="E32" s="1503">
        <v>52.2</v>
      </c>
      <c r="F32" s="1503"/>
      <c r="G32" s="1503">
        <v>53.2</v>
      </c>
      <c r="H32" s="1503"/>
      <c r="I32" s="1503">
        <v>52.9</v>
      </c>
      <c r="J32" s="1503"/>
      <c r="K32" s="1503">
        <v>53.9</v>
      </c>
      <c r="L32" s="1503"/>
      <c r="M32" s="1504">
        <v>56.1</v>
      </c>
      <c r="N32" s="1504"/>
      <c r="O32" s="1306"/>
      <c r="P32" s="1271"/>
    </row>
    <row r="33" spans="1:16" ht="12" customHeight="1" x14ac:dyDescent="0.2">
      <c r="A33" s="1237"/>
      <c r="B33" s="1300"/>
      <c r="C33" s="745"/>
      <c r="D33" s="1229" t="s">
        <v>72</v>
      </c>
      <c r="E33" s="1505">
        <v>58.9</v>
      </c>
      <c r="F33" s="1505"/>
      <c r="G33" s="1505">
        <v>60.6</v>
      </c>
      <c r="H33" s="1505"/>
      <c r="I33" s="1505">
        <v>59.3</v>
      </c>
      <c r="J33" s="1505"/>
      <c r="K33" s="1505">
        <v>60.4</v>
      </c>
      <c r="L33" s="1505"/>
      <c r="M33" s="1490">
        <v>62.2</v>
      </c>
      <c r="N33" s="1490"/>
      <c r="O33" s="1297"/>
      <c r="P33" s="1237"/>
    </row>
    <row r="34" spans="1:16" ht="12" customHeight="1" x14ac:dyDescent="0.2">
      <c r="A34" s="1237"/>
      <c r="B34" s="1300"/>
      <c r="C34" s="745"/>
      <c r="D34" s="1229" t="s">
        <v>71</v>
      </c>
      <c r="E34" s="1505">
        <v>46.1</v>
      </c>
      <c r="F34" s="1505"/>
      <c r="G34" s="1505">
        <v>46.6</v>
      </c>
      <c r="H34" s="1505"/>
      <c r="I34" s="1505">
        <v>47.2</v>
      </c>
      <c r="J34" s="1505"/>
      <c r="K34" s="1505">
        <v>48.2</v>
      </c>
      <c r="L34" s="1505"/>
      <c r="M34" s="1490">
        <v>50.6</v>
      </c>
      <c r="N34" s="1490"/>
      <c r="O34" s="1297"/>
      <c r="P34" s="1237"/>
    </row>
    <row r="35" spans="1:16" ht="17.25" customHeight="1" x14ac:dyDescent="0.2">
      <c r="A35" s="1237"/>
      <c r="B35" s="1300"/>
      <c r="C35" s="1512" t="s">
        <v>173</v>
      </c>
      <c r="D35" s="1512"/>
      <c r="E35" s="1513"/>
      <c r="F35" s="1513"/>
      <c r="G35" s="1513"/>
      <c r="H35" s="1513"/>
      <c r="I35" s="1513"/>
      <c r="J35" s="1513"/>
      <c r="K35" s="1513"/>
      <c r="L35" s="1513"/>
      <c r="M35" s="1508"/>
      <c r="N35" s="1508"/>
      <c r="O35" s="1297"/>
      <c r="P35" s="1237"/>
    </row>
    <row r="36" spans="1:16" ht="12" customHeight="1" x14ac:dyDescent="0.2">
      <c r="A36" s="1237"/>
      <c r="B36" s="1300"/>
      <c r="C36" s="1509" t="s">
        <v>171</v>
      </c>
      <c r="D36" s="1509"/>
      <c r="E36" s="1510">
        <f>+E28-E27</f>
        <v>-6.0999999999999943</v>
      </c>
      <c r="F36" s="1510"/>
      <c r="G36" s="1510">
        <f>+G28-G27</f>
        <v>-6.3999999999999986</v>
      </c>
      <c r="H36" s="1510"/>
      <c r="I36" s="1510">
        <f>+I28-I27</f>
        <v>-5.5999999999999943</v>
      </c>
      <c r="J36" s="1510"/>
      <c r="K36" s="1510">
        <f>+K28-K27</f>
        <v>-6.0000000000000071</v>
      </c>
      <c r="L36" s="1510"/>
      <c r="M36" s="1511">
        <f>+M28-M27</f>
        <v>-6.2999999999999972</v>
      </c>
      <c r="N36" s="1511"/>
      <c r="O36" s="1297"/>
      <c r="P36" s="1237"/>
    </row>
    <row r="37" spans="1:16" ht="12" customHeight="1" x14ac:dyDescent="0.2">
      <c r="A37" s="1237"/>
      <c r="B37" s="1300"/>
      <c r="C37" s="1509" t="s">
        <v>156</v>
      </c>
      <c r="D37" s="1509"/>
      <c r="E37" s="1510">
        <f>+E31-E30</f>
        <v>-3.8000000000000007</v>
      </c>
      <c r="F37" s="1510"/>
      <c r="G37" s="1510">
        <f>+G31-G30</f>
        <v>-4.3000000000000007</v>
      </c>
      <c r="H37" s="1510"/>
      <c r="I37" s="1510">
        <f>+I31-I30</f>
        <v>-3.3000000000000007</v>
      </c>
      <c r="J37" s="1510"/>
      <c r="K37" s="1510">
        <f>+K31-K30</f>
        <v>-3.6000000000000014</v>
      </c>
      <c r="L37" s="1510"/>
      <c r="M37" s="1511">
        <f>+M31-M30</f>
        <v>-2.5</v>
      </c>
      <c r="N37" s="1511"/>
      <c r="O37" s="1297"/>
      <c r="P37" s="1237"/>
    </row>
    <row r="38" spans="1:16" ht="12" customHeight="1" x14ac:dyDescent="0.2">
      <c r="A38" s="1237"/>
      <c r="B38" s="1300"/>
      <c r="C38" s="1509" t="s">
        <v>172</v>
      </c>
      <c r="D38" s="1509"/>
      <c r="E38" s="1510">
        <f>+E34-E33</f>
        <v>-12.799999999999997</v>
      </c>
      <c r="F38" s="1510"/>
      <c r="G38" s="1510">
        <f>+G34-G33</f>
        <v>-14</v>
      </c>
      <c r="H38" s="1510"/>
      <c r="I38" s="1510">
        <f>+I34-I33</f>
        <v>-12.099999999999994</v>
      </c>
      <c r="J38" s="1510"/>
      <c r="K38" s="1510">
        <f>+K34-K33</f>
        <v>-12.199999999999996</v>
      </c>
      <c r="L38" s="1510"/>
      <c r="M38" s="1511">
        <f>+M34-M33</f>
        <v>-11.600000000000001</v>
      </c>
      <c r="N38" s="1511"/>
      <c r="O38" s="1297"/>
      <c r="P38" s="1237"/>
    </row>
    <row r="39" spans="1:16" ht="12.75" customHeight="1" thickBot="1" x14ac:dyDescent="0.25">
      <c r="A39" s="1237"/>
      <c r="B39" s="1300"/>
      <c r="C39" s="1229"/>
      <c r="D39" s="1229"/>
      <c r="E39" s="1307"/>
      <c r="F39" s="1307"/>
      <c r="G39" s="1307"/>
      <c r="H39" s="1307"/>
      <c r="I39" s="1307"/>
      <c r="J39" s="1307"/>
      <c r="K39" s="1307"/>
      <c r="L39" s="1307"/>
      <c r="M39" s="1308"/>
      <c r="N39" s="1308"/>
      <c r="O39" s="1297"/>
      <c r="P39" s="1237"/>
    </row>
    <row r="40" spans="1:16" s="1304" customFormat="1" ht="13.5" customHeight="1" thickBot="1" x14ac:dyDescent="0.25">
      <c r="A40" s="1301"/>
      <c r="B40" s="1246"/>
      <c r="C40" s="1481" t="s">
        <v>581</v>
      </c>
      <c r="D40" s="1482"/>
      <c r="E40" s="1482"/>
      <c r="F40" s="1482"/>
      <c r="G40" s="1482"/>
      <c r="H40" s="1482"/>
      <c r="I40" s="1482"/>
      <c r="J40" s="1482"/>
      <c r="K40" s="1482"/>
      <c r="L40" s="1482"/>
      <c r="M40" s="1482"/>
      <c r="N40" s="1483"/>
      <c r="O40" s="1303"/>
      <c r="P40" s="1301"/>
    </row>
    <row r="41" spans="1:16" s="1304" customFormat="1" ht="3.75" customHeight="1" x14ac:dyDescent="0.2">
      <c r="A41" s="1301"/>
      <c r="B41" s="1246"/>
      <c r="C41" s="1484" t="s">
        <v>159</v>
      </c>
      <c r="D41" s="1485"/>
      <c r="E41" s="1243"/>
      <c r="F41" s="1243"/>
      <c r="G41" s="1243"/>
      <c r="H41" s="1243"/>
      <c r="I41" s="1243"/>
      <c r="J41" s="1243"/>
      <c r="K41" s="1243"/>
      <c r="L41" s="1243"/>
      <c r="M41" s="1243"/>
      <c r="N41" s="1243"/>
      <c r="O41" s="1303"/>
      <c r="P41" s="1301"/>
    </row>
    <row r="42" spans="1:16" s="1304" customFormat="1" ht="12.75" customHeight="1" x14ac:dyDescent="0.2">
      <c r="A42" s="1301"/>
      <c r="B42" s="1246"/>
      <c r="C42" s="1485"/>
      <c r="D42" s="1485"/>
      <c r="E42" s="1248" t="s">
        <v>34</v>
      </c>
      <c r="F42" s="1249" t="s">
        <v>34</v>
      </c>
      <c r="G42" s="1248" t="s">
        <v>689</v>
      </c>
      <c r="H42" s="1249" t="s">
        <v>34</v>
      </c>
      <c r="I42" s="1250"/>
      <c r="J42" s="1249" t="s">
        <v>34</v>
      </c>
      <c r="K42" s="1251" t="s">
        <v>34</v>
      </c>
      <c r="L42" s="1252" t="s">
        <v>690</v>
      </c>
      <c r="M42" s="1252" t="s">
        <v>34</v>
      </c>
      <c r="N42" s="1253"/>
      <c r="O42" s="1303"/>
      <c r="P42" s="1301"/>
    </row>
    <row r="43" spans="1:16" s="1304" customFormat="1" ht="12.75" customHeight="1" x14ac:dyDescent="0.2">
      <c r="A43" s="1301"/>
      <c r="B43" s="1246"/>
      <c r="C43" s="1254"/>
      <c r="D43" s="1254"/>
      <c r="E43" s="1487" t="str">
        <f>+E7</f>
        <v>2.º trimestre</v>
      </c>
      <c r="F43" s="1487"/>
      <c r="G43" s="1487" t="str">
        <f>+G7</f>
        <v>3.º trimestre</v>
      </c>
      <c r="H43" s="1487"/>
      <c r="I43" s="1487" t="str">
        <f>+I7</f>
        <v>4.º trimestre</v>
      </c>
      <c r="J43" s="1487"/>
      <c r="K43" s="1487" t="str">
        <f>+K7</f>
        <v>1.º trimestre</v>
      </c>
      <c r="L43" s="1487"/>
      <c r="M43" s="1487" t="str">
        <f>+M7</f>
        <v>2.º trimestre</v>
      </c>
      <c r="N43" s="1487"/>
      <c r="O43" s="1303"/>
      <c r="P43" s="1301"/>
    </row>
    <row r="44" spans="1:16" s="1304" customFormat="1" ht="12.75" customHeight="1" x14ac:dyDescent="0.2">
      <c r="A44" s="1301"/>
      <c r="B44" s="1246"/>
      <c r="C44" s="1254"/>
      <c r="D44" s="1254"/>
      <c r="E44" s="754" t="s">
        <v>160</v>
      </c>
      <c r="F44" s="754" t="s">
        <v>106</v>
      </c>
      <c r="G44" s="754" t="s">
        <v>160</v>
      </c>
      <c r="H44" s="754" t="s">
        <v>106</v>
      </c>
      <c r="I44" s="755" t="s">
        <v>160</v>
      </c>
      <c r="J44" s="755" t="s">
        <v>106</v>
      </c>
      <c r="K44" s="755" t="s">
        <v>160</v>
      </c>
      <c r="L44" s="755" t="s">
        <v>106</v>
      </c>
      <c r="M44" s="755" t="s">
        <v>160</v>
      </c>
      <c r="N44" s="755" t="s">
        <v>106</v>
      </c>
      <c r="O44" s="1303"/>
      <c r="P44" s="1301"/>
    </row>
    <row r="45" spans="1:16" s="1304" customFormat="1" ht="15" customHeight="1" x14ac:dyDescent="0.2">
      <c r="A45" s="1301"/>
      <c r="B45" s="1309"/>
      <c r="C45" s="1477" t="s">
        <v>13</v>
      </c>
      <c r="D45" s="1477"/>
      <c r="E45" s="1275">
        <v>4602.5</v>
      </c>
      <c r="F45" s="1310">
        <f>+E45/E45*100</f>
        <v>100</v>
      </c>
      <c r="G45" s="1275">
        <v>4661.5</v>
      </c>
      <c r="H45" s="1310">
        <f>+G45/G45*100</f>
        <v>100</v>
      </c>
      <c r="I45" s="1275">
        <v>4643.6000000000004</v>
      </c>
      <c r="J45" s="1310">
        <f>+I45/I45*100</f>
        <v>100</v>
      </c>
      <c r="K45" s="1275">
        <v>4658.1000000000004</v>
      </c>
      <c r="L45" s="1310">
        <f>+K45/K45*100</f>
        <v>100</v>
      </c>
      <c r="M45" s="1276">
        <v>4760.3999999999996</v>
      </c>
      <c r="N45" s="1311">
        <f>+M45/M45*100</f>
        <v>100</v>
      </c>
      <c r="O45" s="1303"/>
      <c r="P45" s="1301"/>
    </row>
    <row r="46" spans="1:16" s="1304" customFormat="1" ht="12.75" customHeight="1" x14ac:dyDescent="0.2">
      <c r="A46" s="1301"/>
      <c r="B46" s="1246"/>
      <c r="C46" s="746"/>
      <c r="D46" s="1229" t="s">
        <v>72</v>
      </c>
      <c r="E46" s="1278">
        <v>2364.3000000000002</v>
      </c>
      <c r="F46" s="1312">
        <f>+E46/E45*100</f>
        <v>51.36990765888104</v>
      </c>
      <c r="G46" s="1278">
        <v>2400.6</v>
      </c>
      <c r="H46" s="1312">
        <f>+G46/G45*100</f>
        <v>51.498444706639489</v>
      </c>
      <c r="I46" s="1278">
        <v>2377</v>
      </c>
      <c r="J46" s="1312">
        <f>+I46/I45*100</f>
        <v>51.188732879662325</v>
      </c>
      <c r="K46" s="1278">
        <v>2389.1</v>
      </c>
      <c r="L46" s="1312">
        <f>+K46/K45*100</f>
        <v>51.289152229449776</v>
      </c>
      <c r="M46" s="1279">
        <v>2443.8000000000002</v>
      </c>
      <c r="N46" s="1313">
        <f>+M46/M45*100</f>
        <v>51.336022183009845</v>
      </c>
      <c r="O46" s="1303"/>
      <c r="P46" s="1301"/>
    </row>
    <row r="47" spans="1:16" s="1304" customFormat="1" ht="12.75" customHeight="1" x14ac:dyDescent="0.2">
      <c r="A47" s="1301"/>
      <c r="B47" s="1246"/>
      <c r="C47" s="746"/>
      <c r="D47" s="1229" t="s">
        <v>71</v>
      </c>
      <c r="E47" s="1278">
        <v>2238.3000000000002</v>
      </c>
      <c r="F47" s="1312">
        <f>+E47/E45*100</f>
        <v>48.632265073329719</v>
      </c>
      <c r="G47" s="1278">
        <v>2260.9</v>
      </c>
      <c r="H47" s="1312">
        <f>+G47/G45*100</f>
        <v>48.501555293360511</v>
      </c>
      <c r="I47" s="1278">
        <v>2266.6999999999998</v>
      </c>
      <c r="J47" s="1312">
        <f>+I47/I45*100</f>
        <v>48.81342062193125</v>
      </c>
      <c r="K47" s="1278">
        <v>2269</v>
      </c>
      <c r="L47" s="1312">
        <f>+K47/K45*100</f>
        <v>48.710847770550217</v>
      </c>
      <c r="M47" s="1279">
        <v>2316.6</v>
      </c>
      <c r="N47" s="1313">
        <f>+M47/M45*100</f>
        <v>48.663977816990176</v>
      </c>
      <c r="O47" s="1303"/>
      <c r="P47" s="1301"/>
    </row>
    <row r="48" spans="1:16" s="1304" customFormat="1" ht="14.25" customHeight="1" x14ac:dyDescent="0.2">
      <c r="A48" s="1301"/>
      <c r="B48" s="1246"/>
      <c r="C48" s="742" t="s">
        <v>156</v>
      </c>
      <c r="D48" s="748"/>
      <c r="E48" s="1280">
        <v>259.39999999999998</v>
      </c>
      <c r="F48" s="1314">
        <f>+E48/E$45*100</f>
        <v>5.6360673546985334</v>
      </c>
      <c r="G48" s="1280">
        <v>272.89999999999998</v>
      </c>
      <c r="H48" s="1314">
        <f>+G48/G$45*100</f>
        <v>5.8543387321677569</v>
      </c>
      <c r="I48" s="1280">
        <v>265</v>
      </c>
      <c r="J48" s="1314">
        <f>+I48/I$45*100</f>
        <v>5.7067792230166248</v>
      </c>
      <c r="K48" s="1280">
        <v>274</v>
      </c>
      <c r="L48" s="1314">
        <f>+K48/K$45*100</f>
        <v>5.8822266589381931</v>
      </c>
      <c r="M48" s="1281">
        <v>275.39999999999998</v>
      </c>
      <c r="N48" s="1315">
        <f>+M48/M$45*100</f>
        <v>5.7852281320897401</v>
      </c>
      <c r="O48" s="1303"/>
      <c r="P48" s="1301"/>
    </row>
    <row r="49" spans="1:16" s="1304" customFormat="1" ht="12.75" customHeight="1" x14ac:dyDescent="0.2">
      <c r="A49" s="1301"/>
      <c r="B49" s="1246"/>
      <c r="C49" s="745"/>
      <c r="D49" s="1316" t="s">
        <v>72</v>
      </c>
      <c r="E49" s="1278">
        <v>142.30000000000001</v>
      </c>
      <c r="F49" s="1312">
        <f>+E49/E48*100</f>
        <v>54.857363145720903</v>
      </c>
      <c r="G49" s="1278">
        <v>150.4</v>
      </c>
      <c r="H49" s="1312">
        <f>+G49/G48*100</f>
        <v>55.111762550384761</v>
      </c>
      <c r="I49" s="1278">
        <v>143.9</v>
      </c>
      <c r="J49" s="1312">
        <f>+I49/I48*100</f>
        <v>54.301886792452834</v>
      </c>
      <c r="K49" s="1278">
        <v>149</v>
      </c>
      <c r="L49" s="1312">
        <f>+K49/K48*100</f>
        <v>54.379562043795616</v>
      </c>
      <c r="M49" s="1279">
        <v>146.9</v>
      </c>
      <c r="N49" s="1313">
        <f>+M49/M48*100</f>
        <v>53.340595497458253</v>
      </c>
      <c r="O49" s="1303"/>
      <c r="P49" s="1301"/>
    </row>
    <row r="50" spans="1:16" s="1304" customFormat="1" ht="12.75" customHeight="1" x14ac:dyDescent="0.2">
      <c r="A50" s="1301"/>
      <c r="B50" s="1246"/>
      <c r="C50" s="745"/>
      <c r="D50" s="1316" t="s">
        <v>71</v>
      </c>
      <c r="E50" s="1278">
        <v>117.1</v>
      </c>
      <c r="F50" s="1312">
        <f>+E50/E48*100</f>
        <v>45.142636854279104</v>
      </c>
      <c r="G50" s="1278">
        <v>122.4</v>
      </c>
      <c r="H50" s="1312">
        <f>+G50/G48*100</f>
        <v>44.851593990472708</v>
      </c>
      <c r="I50" s="1278">
        <v>121.1</v>
      </c>
      <c r="J50" s="1312">
        <f>+I50/I48*100</f>
        <v>45.698113207547166</v>
      </c>
      <c r="K50" s="1278">
        <v>125</v>
      </c>
      <c r="L50" s="1312">
        <f>+K50/K48*100</f>
        <v>45.620437956204377</v>
      </c>
      <c r="M50" s="1279">
        <v>128.5</v>
      </c>
      <c r="N50" s="1313">
        <f>+M50/M48*100</f>
        <v>46.659404502541761</v>
      </c>
      <c r="O50" s="1303"/>
      <c r="P50" s="1301"/>
    </row>
    <row r="51" spans="1:16" s="1304" customFormat="1" ht="14.25" customHeight="1" x14ac:dyDescent="0.2">
      <c r="A51" s="1301"/>
      <c r="B51" s="1246"/>
      <c r="C51" s="742" t="s">
        <v>578</v>
      </c>
      <c r="D51" s="748"/>
      <c r="E51" s="1280">
        <v>923.1</v>
      </c>
      <c r="F51" s="1314">
        <f>+E51/E$45*100</f>
        <v>20.056491037479631</v>
      </c>
      <c r="G51" s="1280">
        <v>929.8</v>
      </c>
      <c r="H51" s="1314">
        <f>+G51/G$45*100</f>
        <v>19.946369194465298</v>
      </c>
      <c r="I51" s="1280">
        <v>919.8</v>
      </c>
      <c r="J51" s="1314">
        <f>+I51/I$45*100</f>
        <v>19.807907657851665</v>
      </c>
      <c r="K51" s="1280">
        <v>919.2</v>
      </c>
      <c r="L51" s="1314">
        <f>+K51/K$45*100</f>
        <v>19.733367682102141</v>
      </c>
      <c r="M51" s="1281">
        <v>935.6</v>
      </c>
      <c r="N51" s="1315">
        <f>+M51/M$45*100</f>
        <v>19.653810604150916</v>
      </c>
      <c r="O51" s="1317"/>
      <c r="P51" s="1301"/>
    </row>
    <row r="52" spans="1:16" s="1304" customFormat="1" ht="12.75" customHeight="1" x14ac:dyDescent="0.2">
      <c r="A52" s="1301"/>
      <c r="B52" s="1246"/>
      <c r="C52" s="745"/>
      <c r="D52" s="1316" t="s">
        <v>72</v>
      </c>
      <c r="E52" s="1278">
        <v>462.6</v>
      </c>
      <c r="F52" s="1312">
        <f>+E52/E51*100</f>
        <v>50.113747156321097</v>
      </c>
      <c r="G52" s="1278">
        <v>463.8</v>
      </c>
      <c r="H52" s="1312">
        <f>+G52/G51*100</f>
        <v>49.8816949881695</v>
      </c>
      <c r="I52" s="1278">
        <v>456.4</v>
      </c>
      <c r="J52" s="1312">
        <f>+I52/I51*100</f>
        <v>49.61948249619482</v>
      </c>
      <c r="K52" s="1278">
        <v>455.5</v>
      </c>
      <c r="L52" s="1312">
        <f>+K52/K51*100</f>
        <v>49.553959965187119</v>
      </c>
      <c r="M52" s="1279">
        <v>472.4</v>
      </c>
      <c r="N52" s="1313">
        <f>+M52/M51*100</f>
        <v>50.491663103890552</v>
      </c>
      <c r="O52" s="1303"/>
      <c r="P52" s="1301"/>
    </row>
    <row r="53" spans="1:16" s="1304" customFormat="1" ht="12.75" customHeight="1" x14ac:dyDescent="0.2">
      <c r="A53" s="1301"/>
      <c r="B53" s="1246"/>
      <c r="C53" s="745"/>
      <c r="D53" s="1316" t="s">
        <v>71</v>
      </c>
      <c r="E53" s="1278">
        <v>460.5</v>
      </c>
      <c r="F53" s="1312">
        <f>+E53/E51*100</f>
        <v>49.886252843678911</v>
      </c>
      <c r="G53" s="1278">
        <v>466</v>
      </c>
      <c r="H53" s="1312">
        <f>+G53/G51*100</f>
        <v>50.1183050118305</v>
      </c>
      <c r="I53" s="1278">
        <v>463.4</v>
      </c>
      <c r="J53" s="1312">
        <f>+I53/I51*100</f>
        <v>50.38051750380518</v>
      </c>
      <c r="K53" s="1278">
        <v>463.7</v>
      </c>
      <c r="L53" s="1312">
        <f>+K53/K51*100</f>
        <v>50.446040034812881</v>
      </c>
      <c r="M53" s="1279">
        <v>463.3</v>
      </c>
      <c r="N53" s="1313">
        <f>+M53/M51*100</f>
        <v>49.519025224454893</v>
      </c>
      <c r="O53" s="1303"/>
      <c r="P53" s="1301"/>
    </row>
    <row r="54" spans="1:16" s="1304" customFormat="1" ht="14.25" customHeight="1" x14ac:dyDescent="0.2">
      <c r="A54" s="1301"/>
      <c r="B54" s="1246"/>
      <c r="C54" s="742" t="s">
        <v>579</v>
      </c>
      <c r="D54" s="748"/>
      <c r="E54" s="1280">
        <v>1310.2</v>
      </c>
      <c r="F54" s="1314">
        <f>+E54/E$45*100</f>
        <v>28.467137425312334</v>
      </c>
      <c r="G54" s="1280">
        <v>1315.7</v>
      </c>
      <c r="H54" s="1314">
        <f>+G54/G$45*100</f>
        <v>28.224820336801461</v>
      </c>
      <c r="I54" s="1280">
        <v>1310.5999999999999</v>
      </c>
      <c r="J54" s="1314">
        <f>+I54/I$45*100</f>
        <v>28.223791885605991</v>
      </c>
      <c r="K54" s="1280">
        <v>1302.2</v>
      </c>
      <c r="L54" s="1314">
        <f>+K54/K$45*100</f>
        <v>27.955604216311368</v>
      </c>
      <c r="M54" s="1281">
        <v>1306.3</v>
      </c>
      <c r="N54" s="1315">
        <f>+M54/M$45*100</f>
        <v>27.440971346945638</v>
      </c>
      <c r="O54" s="1303"/>
      <c r="P54" s="1301"/>
    </row>
    <row r="55" spans="1:16" s="1304" customFormat="1" ht="12.75" customHeight="1" x14ac:dyDescent="0.2">
      <c r="A55" s="1301"/>
      <c r="B55" s="1246"/>
      <c r="C55" s="745"/>
      <c r="D55" s="1316" t="s">
        <v>72</v>
      </c>
      <c r="E55" s="1278">
        <v>650.5</v>
      </c>
      <c r="F55" s="1312">
        <f>+E55/E54*100</f>
        <v>49.648908563578075</v>
      </c>
      <c r="G55" s="1278">
        <v>649.29999999999995</v>
      </c>
      <c r="H55" s="1312">
        <f>+G55/G54*100</f>
        <v>49.350155810595112</v>
      </c>
      <c r="I55" s="1278">
        <v>645</v>
      </c>
      <c r="J55" s="1312">
        <f>+I55/I54*100</f>
        <v>49.214100412025033</v>
      </c>
      <c r="K55" s="1278">
        <v>644.6</v>
      </c>
      <c r="L55" s="1312">
        <f>+K55/K54*100</f>
        <v>49.500844724312707</v>
      </c>
      <c r="M55" s="1279">
        <v>644.9</v>
      </c>
      <c r="N55" s="1313">
        <f>+M55/M54*100</f>
        <v>49.368445226976959</v>
      </c>
      <c r="O55" s="1303"/>
      <c r="P55" s="1301"/>
    </row>
    <row r="56" spans="1:16" s="1304" customFormat="1" ht="12.75" customHeight="1" x14ac:dyDescent="0.2">
      <c r="A56" s="1301"/>
      <c r="B56" s="1246"/>
      <c r="C56" s="745"/>
      <c r="D56" s="1316" t="s">
        <v>71</v>
      </c>
      <c r="E56" s="1278">
        <v>659.7</v>
      </c>
      <c r="F56" s="1312">
        <f>+E56/E54*100</f>
        <v>50.351091436421925</v>
      </c>
      <c r="G56" s="1278">
        <v>666.4</v>
      </c>
      <c r="H56" s="1312">
        <f>+G56/G54*100</f>
        <v>50.649844189404881</v>
      </c>
      <c r="I56" s="1278">
        <v>665.6</v>
      </c>
      <c r="J56" s="1312">
        <f>+I56/I54*100</f>
        <v>50.785899587974981</v>
      </c>
      <c r="K56" s="1278">
        <v>657.5</v>
      </c>
      <c r="L56" s="1312">
        <f>+K56/K54*100</f>
        <v>50.491475963753651</v>
      </c>
      <c r="M56" s="1279">
        <v>661.4</v>
      </c>
      <c r="N56" s="1313">
        <f>+M56/M54*100</f>
        <v>50.631554773023048</v>
      </c>
      <c r="O56" s="1303"/>
      <c r="P56" s="1301"/>
    </row>
    <row r="57" spans="1:16" s="1304" customFormat="1" ht="14.25" customHeight="1" x14ac:dyDescent="0.2">
      <c r="A57" s="1301"/>
      <c r="B57" s="1246"/>
      <c r="C57" s="742" t="s">
        <v>580</v>
      </c>
      <c r="D57" s="748"/>
      <c r="E57" s="1280">
        <v>1876.7</v>
      </c>
      <c r="F57" s="1314">
        <f>+E57/E$45*100</f>
        <v>40.77566539923955</v>
      </c>
      <c r="G57" s="1280">
        <v>1898.3</v>
      </c>
      <c r="H57" s="1314">
        <f>+G57/G$45*100</f>
        <v>40.722943258607742</v>
      </c>
      <c r="I57" s="1280">
        <v>1905.1</v>
      </c>
      <c r="J57" s="1314">
        <f>+I57/I$45*100</f>
        <v>41.02635885950555</v>
      </c>
      <c r="K57" s="1280">
        <v>1931.5</v>
      </c>
      <c r="L57" s="1314">
        <f>+K57/K$45*100</f>
        <v>41.46540434941285</v>
      </c>
      <c r="M57" s="1281">
        <v>1985.4</v>
      </c>
      <c r="N57" s="1315">
        <f>+M57/M$45*100</f>
        <v>41.706579279052185</v>
      </c>
      <c r="O57" s="1303"/>
      <c r="P57" s="1301"/>
    </row>
    <row r="58" spans="1:16" s="1304" customFormat="1" ht="12.75" customHeight="1" x14ac:dyDescent="0.2">
      <c r="A58" s="1301"/>
      <c r="B58" s="1246"/>
      <c r="C58" s="745"/>
      <c r="D58" s="1316" t="s">
        <v>72</v>
      </c>
      <c r="E58" s="1278">
        <v>959.1</v>
      </c>
      <c r="F58" s="1312">
        <f>+E58/E57*100</f>
        <v>51.105664197793999</v>
      </c>
      <c r="G58" s="1278">
        <v>977.9</v>
      </c>
      <c r="H58" s="1312">
        <f>+G58/G57*100</f>
        <v>51.514512985302638</v>
      </c>
      <c r="I58" s="1278">
        <v>973.7</v>
      </c>
      <c r="J58" s="1312">
        <f>+I58/I57*100</f>
        <v>51.110177943415046</v>
      </c>
      <c r="K58" s="1278">
        <v>988.5</v>
      </c>
      <c r="L58" s="1312">
        <f>+K58/K57*100</f>
        <v>51.177841056173953</v>
      </c>
      <c r="M58" s="1279">
        <v>1015.1</v>
      </c>
      <c r="N58" s="1313">
        <f>+M58/M57*100</f>
        <v>51.128236123703033</v>
      </c>
      <c r="O58" s="1303"/>
      <c r="P58" s="1301"/>
    </row>
    <row r="59" spans="1:16" s="1304" customFormat="1" ht="12.75" customHeight="1" x14ac:dyDescent="0.2">
      <c r="A59" s="1301"/>
      <c r="B59" s="1246"/>
      <c r="C59" s="745"/>
      <c r="D59" s="1316" t="s">
        <v>71</v>
      </c>
      <c r="E59" s="1278">
        <v>917.7</v>
      </c>
      <c r="F59" s="1312">
        <f>+E59/E57*100</f>
        <v>48.899664304364045</v>
      </c>
      <c r="G59" s="1278">
        <v>920.4</v>
      </c>
      <c r="H59" s="1312">
        <f>+G59/G57*100</f>
        <v>48.485487014697362</v>
      </c>
      <c r="I59" s="1278">
        <v>931.4</v>
      </c>
      <c r="J59" s="1312">
        <f>+I59/I57*100</f>
        <v>48.889822056584961</v>
      </c>
      <c r="K59" s="1278">
        <v>943</v>
      </c>
      <c r="L59" s="1312">
        <f>+K59/K57*100</f>
        <v>48.822158943826047</v>
      </c>
      <c r="M59" s="1279">
        <v>970.3</v>
      </c>
      <c r="N59" s="1313">
        <f>+M59/M57*100</f>
        <v>48.871763876296967</v>
      </c>
      <c r="O59" s="1303"/>
      <c r="P59" s="1301"/>
    </row>
    <row r="60" spans="1:16" s="1304" customFormat="1" ht="14.25" customHeight="1" x14ac:dyDescent="0.2">
      <c r="A60" s="1301"/>
      <c r="B60" s="1246"/>
      <c r="C60" s="742" t="s">
        <v>582</v>
      </c>
      <c r="D60" s="748"/>
      <c r="E60" s="1280">
        <v>233.1</v>
      </c>
      <c r="F60" s="1314">
        <f>+E60/E$45*100</f>
        <v>5.0646387832699622</v>
      </c>
      <c r="G60" s="1280">
        <v>244.8</v>
      </c>
      <c r="H60" s="1314">
        <f>+G60/G$45*100</f>
        <v>5.2515284779577387</v>
      </c>
      <c r="I60" s="1280">
        <v>243.1</v>
      </c>
      <c r="J60" s="1314">
        <f>+I60/I$45*100</f>
        <v>5.2351623740201561</v>
      </c>
      <c r="K60" s="1280">
        <v>231.2</v>
      </c>
      <c r="L60" s="1314">
        <f>+K60/K$45*100</f>
        <v>4.9633970932354385</v>
      </c>
      <c r="M60" s="1281">
        <v>257.60000000000002</v>
      </c>
      <c r="N60" s="1315">
        <f>+M60/M$45*100</f>
        <v>5.4113099739517692</v>
      </c>
      <c r="O60" s="1303"/>
      <c r="P60" s="1301"/>
    </row>
    <row r="61" spans="1:16" s="1304" customFormat="1" ht="12.75" customHeight="1" x14ac:dyDescent="0.2">
      <c r="A61" s="1301"/>
      <c r="B61" s="1246"/>
      <c r="C61" s="745"/>
      <c r="D61" s="1316" t="s">
        <v>72</v>
      </c>
      <c r="E61" s="1278">
        <v>149.80000000000001</v>
      </c>
      <c r="F61" s="1312">
        <f>+E61/E60*100</f>
        <v>64.26426426426427</v>
      </c>
      <c r="G61" s="1278">
        <v>159.19999999999999</v>
      </c>
      <c r="H61" s="1312">
        <f>+G61/G60*100</f>
        <v>65.032679738562081</v>
      </c>
      <c r="I61" s="1278">
        <v>157.9</v>
      </c>
      <c r="J61" s="1312">
        <f>+I61/I60*100</f>
        <v>64.952694364459077</v>
      </c>
      <c r="K61" s="1278">
        <v>151.4</v>
      </c>
      <c r="L61" s="1312">
        <f>+K61/K60*100</f>
        <v>65.484429065743953</v>
      </c>
      <c r="M61" s="1279">
        <v>164.5</v>
      </c>
      <c r="N61" s="1313">
        <f>+M61/M60*100</f>
        <v>63.8586956521739</v>
      </c>
      <c r="O61" s="1303"/>
      <c r="P61" s="1301"/>
    </row>
    <row r="62" spans="1:16" s="1304" customFormat="1" ht="12.75" customHeight="1" x14ac:dyDescent="0.2">
      <c r="A62" s="1301"/>
      <c r="B62" s="1246"/>
      <c r="C62" s="745"/>
      <c r="D62" s="1316" t="s">
        <v>71</v>
      </c>
      <c r="E62" s="1278">
        <v>83.3</v>
      </c>
      <c r="F62" s="1312">
        <f>+E62/E60*100</f>
        <v>35.735735735735737</v>
      </c>
      <c r="G62" s="1278">
        <v>85.6</v>
      </c>
      <c r="H62" s="1312">
        <f>+G62/G60*100</f>
        <v>34.967320261437905</v>
      </c>
      <c r="I62" s="1278">
        <v>85.2</v>
      </c>
      <c r="J62" s="1312">
        <f>+I62/I60*100</f>
        <v>35.04730563554093</v>
      </c>
      <c r="K62" s="1278">
        <v>79.8</v>
      </c>
      <c r="L62" s="1312">
        <f>+K62/K60*100</f>
        <v>34.515570934256054</v>
      </c>
      <c r="M62" s="1279">
        <v>93.2</v>
      </c>
      <c r="N62" s="1313">
        <f>+M62/M60*100</f>
        <v>36.180124223602483</v>
      </c>
      <c r="O62" s="1303"/>
      <c r="P62" s="1301"/>
    </row>
    <row r="63" spans="1:16" s="822" customFormat="1" ht="13.5" customHeight="1" x14ac:dyDescent="0.2">
      <c r="A63" s="853"/>
      <c r="B63" s="853"/>
      <c r="C63" s="854" t="s">
        <v>420</v>
      </c>
      <c r="D63" s="855"/>
      <c r="E63" s="856"/>
      <c r="F63" s="1282"/>
      <c r="G63" s="856"/>
      <c r="H63" s="1282"/>
      <c r="I63" s="856"/>
      <c r="J63" s="1282"/>
      <c r="K63" s="856"/>
      <c r="L63" s="1282"/>
      <c r="M63" s="856"/>
      <c r="N63" s="1282"/>
      <c r="O63" s="1303"/>
      <c r="P63" s="848"/>
    </row>
    <row r="64" spans="1:16" ht="13.5" customHeight="1" x14ac:dyDescent="0.2">
      <c r="A64" s="1237"/>
      <c r="B64" s="1233"/>
      <c r="C64" s="1284" t="s">
        <v>402</v>
      </c>
      <c r="D64" s="1318"/>
      <c r="E64" s="1319" t="s">
        <v>88</v>
      </c>
      <c r="F64" s="945"/>
      <c r="G64" s="1286"/>
      <c r="H64" s="1286"/>
      <c r="I64" s="1307"/>
      <c r="J64" s="1320"/>
      <c r="K64" s="1321"/>
      <c r="L64" s="1307"/>
      <c r="M64" s="1322"/>
      <c r="N64" s="1322"/>
      <c r="O64" s="1303"/>
      <c r="P64" s="1237"/>
    </row>
    <row r="65" spans="1:16" s="1272" customFormat="1" ht="13.5" customHeight="1" x14ac:dyDescent="0.2">
      <c r="A65" s="1271"/>
      <c r="B65" s="1268"/>
      <c r="C65" s="1268"/>
      <c r="D65" s="1268"/>
      <c r="E65" s="1233"/>
      <c r="F65" s="1233"/>
      <c r="G65" s="1233"/>
      <c r="H65" s="1233"/>
      <c r="I65" s="1233"/>
      <c r="J65" s="1233"/>
      <c r="K65" s="1514">
        <v>42948</v>
      </c>
      <c r="L65" s="1514"/>
      <c r="M65" s="1514"/>
      <c r="N65" s="1514"/>
      <c r="O65" s="1323">
        <v>7</v>
      </c>
      <c r="P65" s="1237"/>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RowHeight="12.75" x14ac:dyDescent="0.2"/>
  <cols>
    <col min="1" max="1" width="1" style="1238" customWidth="1"/>
    <col min="2" max="2" width="2.5703125" style="1238" customWidth="1"/>
    <col min="3" max="3" width="1" style="1238" customWidth="1"/>
    <col min="4" max="4" width="32.42578125" style="1238" customWidth="1"/>
    <col min="5" max="5" width="7.42578125" style="1238" customWidth="1"/>
    <col min="6" max="6" width="5.140625" style="1238" customWidth="1"/>
    <col min="7" max="7" width="7.42578125" style="1238" customWidth="1"/>
    <col min="8" max="8" width="5.140625" style="1238" customWidth="1"/>
    <col min="9" max="9" width="7.42578125" style="1238" customWidth="1"/>
    <col min="10" max="10" width="5.140625" style="1238" customWidth="1"/>
    <col min="11" max="11" width="7.42578125" style="1238" customWidth="1"/>
    <col min="12" max="12" width="5.140625" style="1238" customWidth="1"/>
    <col min="13" max="13" width="7.42578125" style="1238" customWidth="1"/>
    <col min="14" max="14" width="5.140625" style="1238" customWidth="1"/>
    <col min="15" max="15" width="2.5703125" style="1238" customWidth="1"/>
    <col min="16" max="16" width="1" style="1238" customWidth="1"/>
    <col min="17" max="16384" width="9.140625" style="1238"/>
  </cols>
  <sheetData>
    <row r="1" spans="1:16" ht="13.5" customHeight="1" x14ac:dyDescent="0.2">
      <c r="A1" s="1237"/>
      <c r="B1" s="1324"/>
      <c r="C1" s="1324"/>
      <c r="D1" s="1324"/>
      <c r="E1" s="1234"/>
      <c r="F1" s="1234"/>
      <c r="G1" s="1234"/>
      <c r="H1" s="1234"/>
      <c r="I1" s="1517" t="s">
        <v>319</v>
      </c>
      <c r="J1" s="1517"/>
      <c r="K1" s="1517"/>
      <c r="L1" s="1517"/>
      <c r="M1" s="1517"/>
      <c r="N1" s="1517"/>
      <c r="O1" s="1236"/>
      <c r="P1" s="1237"/>
    </row>
    <row r="2" spans="1:16" ht="6" customHeight="1" x14ac:dyDescent="0.2">
      <c r="A2" s="1237"/>
      <c r="B2" s="1325"/>
      <c r="C2" s="1326"/>
      <c r="D2" s="1326"/>
      <c r="E2" s="1327"/>
      <c r="F2" s="1327"/>
      <c r="G2" s="1327"/>
      <c r="H2" s="1327"/>
      <c r="I2" s="1233"/>
      <c r="J2" s="1233"/>
      <c r="K2" s="1233"/>
      <c r="L2" s="1233"/>
      <c r="M2" s="1233"/>
      <c r="N2" s="1328"/>
      <c r="O2" s="1233"/>
      <c r="P2" s="1237"/>
    </row>
    <row r="3" spans="1:16" ht="10.5" customHeight="1" thickBot="1" x14ac:dyDescent="0.25">
      <c r="A3" s="1237"/>
      <c r="B3" s="1329"/>
      <c r="C3" s="1330"/>
      <c r="D3" s="1326"/>
      <c r="E3" s="1327"/>
      <c r="F3" s="1327"/>
      <c r="G3" s="1327"/>
      <c r="H3" s="1327"/>
      <c r="I3" s="1233"/>
      <c r="J3" s="1233"/>
      <c r="K3" s="1233"/>
      <c r="L3" s="1233"/>
      <c r="M3" s="1480" t="s">
        <v>73</v>
      </c>
      <c r="N3" s="1480"/>
      <c r="O3" s="1233"/>
      <c r="P3" s="1237"/>
    </row>
    <row r="4" spans="1:16" s="1245" customFormat="1" ht="13.5" customHeight="1" thickBot="1" x14ac:dyDescent="0.25">
      <c r="A4" s="1244"/>
      <c r="B4" s="1331"/>
      <c r="C4" s="1518" t="s">
        <v>179</v>
      </c>
      <c r="D4" s="1519"/>
      <c r="E4" s="1519"/>
      <c r="F4" s="1519"/>
      <c r="G4" s="1519"/>
      <c r="H4" s="1519"/>
      <c r="I4" s="1519"/>
      <c r="J4" s="1519"/>
      <c r="K4" s="1519"/>
      <c r="L4" s="1519"/>
      <c r="M4" s="1519"/>
      <c r="N4" s="1520"/>
      <c r="O4" s="1233"/>
      <c r="P4" s="1244"/>
    </row>
    <row r="5" spans="1:16" ht="3" customHeight="1" x14ac:dyDescent="0.2">
      <c r="A5" s="1237"/>
      <c r="B5" s="1332"/>
      <c r="C5" s="1484" t="s">
        <v>155</v>
      </c>
      <c r="D5" s="1485"/>
      <c r="E5" s="1333"/>
      <c r="F5" s="1333"/>
      <c r="G5" s="1333"/>
      <c r="H5" s="1333"/>
      <c r="I5" s="1333"/>
      <c r="J5" s="1333"/>
      <c r="K5" s="1240"/>
      <c r="L5" s="1334"/>
      <c r="M5" s="1334"/>
      <c r="N5" s="1334"/>
      <c r="O5" s="1233"/>
      <c r="P5" s="1244"/>
    </row>
    <row r="6" spans="1:16" ht="12.75" customHeight="1" x14ac:dyDescent="0.2">
      <c r="A6" s="1237"/>
      <c r="B6" s="1332"/>
      <c r="C6" s="1486"/>
      <c r="D6" s="1486"/>
      <c r="E6" s="1248" t="s">
        <v>34</v>
      </c>
      <c r="F6" s="1249" t="s">
        <v>34</v>
      </c>
      <c r="G6" s="1248" t="s">
        <v>689</v>
      </c>
      <c r="H6" s="1249" t="s">
        <v>34</v>
      </c>
      <c r="I6" s="1250"/>
      <c r="J6" s="1249" t="s">
        <v>34</v>
      </c>
      <c r="K6" s="1251" t="s">
        <v>34</v>
      </c>
      <c r="L6" s="1252" t="s">
        <v>690</v>
      </c>
      <c r="M6" s="1252" t="s">
        <v>34</v>
      </c>
      <c r="N6" s="1253"/>
      <c r="O6" s="1233"/>
      <c r="P6" s="1244"/>
    </row>
    <row r="7" spans="1:16" x14ac:dyDescent="0.2">
      <c r="A7" s="1237"/>
      <c r="B7" s="1332"/>
      <c r="C7" s="1296"/>
      <c r="D7" s="1296"/>
      <c r="E7" s="1487" t="str">
        <f>+'6populacao1'!E7</f>
        <v>2.º trimestre</v>
      </c>
      <c r="F7" s="1487"/>
      <c r="G7" s="1487" t="str">
        <f>+'6populacao1'!G7</f>
        <v>3.º trimestre</v>
      </c>
      <c r="H7" s="1487"/>
      <c r="I7" s="1487" t="str">
        <f>+'6populacao1'!I7</f>
        <v>4.º trimestre</v>
      </c>
      <c r="J7" s="1487"/>
      <c r="K7" s="1487" t="str">
        <f>+'6populacao1'!K7</f>
        <v>1.º trimestre</v>
      </c>
      <c r="L7" s="1487"/>
      <c r="M7" s="1487" t="str">
        <f>+'6populacao1'!M7</f>
        <v>2.º trimestre</v>
      </c>
      <c r="N7" s="1487"/>
      <c r="O7" s="1233"/>
      <c r="P7" s="1244"/>
    </row>
    <row r="8" spans="1:16" s="1258" customFormat="1" ht="18.75" customHeight="1" x14ac:dyDescent="0.2">
      <c r="A8" s="1257"/>
      <c r="B8" s="1332"/>
      <c r="C8" s="1477" t="s">
        <v>180</v>
      </c>
      <c r="D8" s="1477"/>
      <c r="E8" s="1515">
        <v>559.29999999999995</v>
      </c>
      <c r="F8" s="1515"/>
      <c r="G8" s="1515">
        <v>549.5</v>
      </c>
      <c r="H8" s="1515"/>
      <c r="I8" s="1515">
        <v>543.20000000000005</v>
      </c>
      <c r="J8" s="1515"/>
      <c r="K8" s="1515">
        <v>523.9</v>
      </c>
      <c r="L8" s="1515"/>
      <c r="M8" s="1516">
        <v>461.4</v>
      </c>
      <c r="N8" s="1516"/>
      <c r="O8" s="1233"/>
      <c r="P8" s="1244"/>
    </row>
    <row r="9" spans="1:16" ht="13.5" customHeight="1" x14ac:dyDescent="0.2">
      <c r="A9" s="1237"/>
      <c r="B9" s="1332"/>
      <c r="C9" s="742" t="s">
        <v>72</v>
      </c>
      <c r="D9" s="1301"/>
      <c r="E9" s="1521">
        <v>285</v>
      </c>
      <c r="F9" s="1521"/>
      <c r="G9" s="1521">
        <v>277.10000000000002</v>
      </c>
      <c r="H9" s="1521"/>
      <c r="I9" s="1521">
        <v>275.7</v>
      </c>
      <c r="J9" s="1521"/>
      <c r="K9" s="1521">
        <v>258.60000000000002</v>
      </c>
      <c r="L9" s="1521"/>
      <c r="M9" s="1522">
        <v>224.2</v>
      </c>
      <c r="N9" s="1522"/>
      <c r="O9" s="1233"/>
      <c r="P9" s="1244"/>
    </row>
    <row r="10" spans="1:16" ht="13.5" customHeight="1" x14ac:dyDescent="0.2">
      <c r="A10" s="1237"/>
      <c r="B10" s="1332"/>
      <c r="C10" s="742" t="s">
        <v>71</v>
      </c>
      <c r="D10" s="1301"/>
      <c r="E10" s="1521">
        <v>274.3</v>
      </c>
      <c r="F10" s="1521"/>
      <c r="G10" s="1521">
        <v>272.39999999999998</v>
      </c>
      <c r="H10" s="1521"/>
      <c r="I10" s="1521">
        <v>267.39999999999998</v>
      </c>
      <c r="J10" s="1521"/>
      <c r="K10" s="1521">
        <v>265.3</v>
      </c>
      <c r="L10" s="1521"/>
      <c r="M10" s="1522">
        <v>237.1</v>
      </c>
      <c r="N10" s="1522"/>
      <c r="O10" s="1233"/>
      <c r="P10" s="1244"/>
    </row>
    <row r="11" spans="1:16" ht="19.5" customHeight="1" x14ac:dyDescent="0.2">
      <c r="A11" s="1237"/>
      <c r="B11" s="1332"/>
      <c r="C11" s="742" t="s">
        <v>156</v>
      </c>
      <c r="D11" s="1301"/>
      <c r="E11" s="1521">
        <v>95.4</v>
      </c>
      <c r="F11" s="1521"/>
      <c r="G11" s="1521">
        <v>96.5</v>
      </c>
      <c r="H11" s="1521"/>
      <c r="I11" s="1521">
        <v>101.8</v>
      </c>
      <c r="J11" s="1521"/>
      <c r="K11" s="1521">
        <v>91.6</v>
      </c>
      <c r="L11" s="1521"/>
      <c r="M11" s="1522">
        <v>80.8</v>
      </c>
      <c r="N11" s="1522"/>
      <c r="O11" s="1233"/>
      <c r="P11" s="1244"/>
    </row>
    <row r="12" spans="1:16" ht="13.5" customHeight="1" x14ac:dyDescent="0.2">
      <c r="A12" s="1237"/>
      <c r="B12" s="1332"/>
      <c r="C12" s="742" t="s">
        <v>157</v>
      </c>
      <c r="D12" s="1301"/>
      <c r="E12" s="1521">
        <v>242.5</v>
      </c>
      <c r="F12" s="1521"/>
      <c r="G12" s="1521">
        <v>240.6</v>
      </c>
      <c r="H12" s="1521"/>
      <c r="I12" s="1521">
        <v>235.6</v>
      </c>
      <c r="J12" s="1521"/>
      <c r="K12" s="1521">
        <v>232</v>
      </c>
      <c r="L12" s="1521"/>
      <c r="M12" s="1522">
        <v>209.3</v>
      </c>
      <c r="N12" s="1522"/>
      <c r="O12" s="1233"/>
      <c r="P12" s="1237"/>
    </row>
    <row r="13" spans="1:16" ht="13.5" customHeight="1" x14ac:dyDescent="0.2">
      <c r="A13" s="1237"/>
      <c r="B13" s="1332"/>
      <c r="C13" s="742" t="s">
        <v>158</v>
      </c>
      <c r="D13" s="1301"/>
      <c r="E13" s="1521">
        <v>221.4</v>
      </c>
      <c r="F13" s="1521"/>
      <c r="G13" s="1521">
        <v>212.4</v>
      </c>
      <c r="H13" s="1521"/>
      <c r="I13" s="1521">
        <v>205.8</v>
      </c>
      <c r="J13" s="1521"/>
      <c r="K13" s="1521">
        <v>200.3</v>
      </c>
      <c r="L13" s="1521"/>
      <c r="M13" s="1522">
        <v>171.3</v>
      </c>
      <c r="N13" s="1522"/>
      <c r="O13" s="1233"/>
      <c r="P13" s="1237"/>
    </row>
    <row r="14" spans="1:16" ht="19.5" customHeight="1" x14ac:dyDescent="0.2">
      <c r="A14" s="1237"/>
      <c r="B14" s="1332"/>
      <c r="C14" s="742" t="s">
        <v>181</v>
      </c>
      <c r="D14" s="1301"/>
      <c r="E14" s="1521">
        <v>65</v>
      </c>
      <c r="F14" s="1521"/>
      <c r="G14" s="1521">
        <v>61.6</v>
      </c>
      <c r="H14" s="1521"/>
      <c r="I14" s="1521">
        <v>62.9</v>
      </c>
      <c r="J14" s="1521"/>
      <c r="K14" s="1521">
        <v>54.6</v>
      </c>
      <c r="L14" s="1521"/>
      <c r="M14" s="1522">
        <v>54.3</v>
      </c>
      <c r="N14" s="1522"/>
      <c r="O14" s="1259"/>
      <c r="P14" s="1237"/>
    </row>
    <row r="15" spans="1:16" ht="13.5" customHeight="1" x14ac:dyDescent="0.2">
      <c r="A15" s="1237"/>
      <c r="B15" s="1332"/>
      <c r="C15" s="742" t="s">
        <v>182</v>
      </c>
      <c r="D15" s="1301"/>
      <c r="E15" s="1521">
        <v>494.4</v>
      </c>
      <c r="F15" s="1521"/>
      <c r="G15" s="1521">
        <v>488</v>
      </c>
      <c r="H15" s="1521"/>
      <c r="I15" s="1521">
        <v>480.2</v>
      </c>
      <c r="J15" s="1521"/>
      <c r="K15" s="1521">
        <v>469.3</v>
      </c>
      <c r="L15" s="1521"/>
      <c r="M15" s="1522">
        <v>407</v>
      </c>
      <c r="N15" s="1522"/>
      <c r="O15" s="1259"/>
      <c r="P15" s="1237"/>
    </row>
    <row r="16" spans="1:16" ht="19.5" customHeight="1" x14ac:dyDescent="0.2">
      <c r="A16" s="1237"/>
      <c r="B16" s="1332"/>
      <c r="C16" s="742" t="s">
        <v>183</v>
      </c>
      <c r="D16" s="1301"/>
      <c r="E16" s="1521">
        <v>200.7</v>
      </c>
      <c r="F16" s="1521"/>
      <c r="G16" s="1521">
        <v>202.4</v>
      </c>
      <c r="H16" s="1521"/>
      <c r="I16" s="1521">
        <v>205.7</v>
      </c>
      <c r="J16" s="1521"/>
      <c r="K16" s="1521">
        <v>215.4</v>
      </c>
      <c r="L16" s="1521"/>
      <c r="M16" s="1522">
        <v>188.2</v>
      </c>
      <c r="N16" s="1522"/>
      <c r="O16" s="1259"/>
      <c r="P16" s="1237"/>
    </row>
    <row r="17" spans="1:16" ht="13.5" customHeight="1" x14ac:dyDescent="0.2">
      <c r="A17" s="1237"/>
      <c r="B17" s="1332"/>
      <c r="C17" s="742" t="s">
        <v>184</v>
      </c>
      <c r="D17" s="1301"/>
      <c r="E17" s="1521">
        <v>358.7</v>
      </c>
      <c r="F17" s="1521"/>
      <c r="G17" s="1521">
        <v>347.2</v>
      </c>
      <c r="H17" s="1521"/>
      <c r="I17" s="1521">
        <v>337.4</v>
      </c>
      <c r="J17" s="1521"/>
      <c r="K17" s="1521">
        <v>308.60000000000002</v>
      </c>
      <c r="L17" s="1521"/>
      <c r="M17" s="1522">
        <v>273.2</v>
      </c>
      <c r="N17" s="1522"/>
      <c r="O17" s="1259"/>
      <c r="P17" s="1237"/>
    </row>
    <row r="18" spans="1:16" s="1258" customFormat="1" ht="18.75" customHeight="1" x14ac:dyDescent="0.2">
      <c r="A18" s="1257"/>
      <c r="B18" s="1335"/>
      <c r="C18" s="1477" t="s">
        <v>185</v>
      </c>
      <c r="D18" s="1477"/>
      <c r="E18" s="1515">
        <v>10.8</v>
      </c>
      <c r="F18" s="1515"/>
      <c r="G18" s="1515">
        <v>10.5</v>
      </c>
      <c r="H18" s="1515"/>
      <c r="I18" s="1515">
        <v>10.5</v>
      </c>
      <c r="J18" s="1515"/>
      <c r="K18" s="1515">
        <v>10.1</v>
      </c>
      <c r="L18" s="1515"/>
      <c r="M18" s="1516">
        <v>8.8000000000000007</v>
      </c>
      <c r="N18" s="1516"/>
      <c r="O18" s="1261"/>
      <c r="P18" s="1257"/>
    </row>
    <row r="19" spans="1:16" ht="13.5" customHeight="1" x14ac:dyDescent="0.2">
      <c r="A19" s="1237"/>
      <c r="B19" s="1332"/>
      <c r="C19" s="742" t="s">
        <v>72</v>
      </c>
      <c r="D19" s="1301"/>
      <c r="E19" s="1521">
        <v>10.8</v>
      </c>
      <c r="F19" s="1521"/>
      <c r="G19" s="1521">
        <v>10.3</v>
      </c>
      <c r="H19" s="1521"/>
      <c r="I19" s="1521">
        <v>10.4</v>
      </c>
      <c r="J19" s="1521"/>
      <c r="K19" s="1521">
        <v>9.8000000000000007</v>
      </c>
      <c r="L19" s="1521"/>
      <c r="M19" s="1522">
        <v>8.4</v>
      </c>
      <c r="N19" s="1522"/>
      <c r="O19" s="1259"/>
      <c r="P19" s="1237"/>
    </row>
    <row r="20" spans="1:16" ht="13.5" customHeight="1" x14ac:dyDescent="0.2">
      <c r="A20" s="1237"/>
      <c r="B20" s="1332"/>
      <c r="C20" s="742" t="s">
        <v>71</v>
      </c>
      <c r="D20" s="1301"/>
      <c r="E20" s="1521">
        <v>10.9</v>
      </c>
      <c r="F20" s="1521"/>
      <c r="G20" s="1521">
        <v>10.8</v>
      </c>
      <c r="H20" s="1521"/>
      <c r="I20" s="1521">
        <v>10.6</v>
      </c>
      <c r="J20" s="1521"/>
      <c r="K20" s="1521">
        <v>10.5</v>
      </c>
      <c r="L20" s="1521"/>
      <c r="M20" s="1522">
        <v>9.3000000000000007</v>
      </c>
      <c r="N20" s="1522"/>
      <c r="O20" s="1259"/>
      <c r="P20" s="1237"/>
    </row>
    <row r="21" spans="1:16" s="1339" customFormat="1" ht="13.5" customHeight="1" x14ac:dyDescent="0.2">
      <c r="A21" s="1336"/>
      <c r="B21" s="1337"/>
      <c r="C21" s="1229" t="s">
        <v>186</v>
      </c>
      <c r="D21" s="1336"/>
      <c r="E21" s="1523">
        <f>+E20-E19</f>
        <v>9.9999999999999645E-2</v>
      </c>
      <c r="F21" s="1523"/>
      <c r="G21" s="1523">
        <f t="shared" ref="G21" si="0">+G20-G19</f>
        <v>0.5</v>
      </c>
      <c r="H21" s="1523"/>
      <c r="I21" s="1523">
        <f t="shared" ref="I21" si="1">+I20-I19</f>
        <v>0.19999999999999929</v>
      </c>
      <c r="J21" s="1523"/>
      <c r="K21" s="1523">
        <f t="shared" ref="K21" si="2">+K20-K19</f>
        <v>0.69999999999999929</v>
      </c>
      <c r="L21" s="1523"/>
      <c r="M21" s="1524">
        <f t="shared" ref="M21" si="3">+M20-M19</f>
        <v>0.90000000000000036</v>
      </c>
      <c r="N21" s="1524"/>
      <c r="O21" s="1338"/>
      <c r="P21" s="1336"/>
    </row>
    <row r="22" spans="1:16" ht="19.5" customHeight="1" x14ac:dyDescent="0.2">
      <c r="A22" s="1237"/>
      <c r="B22" s="1332"/>
      <c r="C22" s="742" t="s">
        <v>156</v>
      </c>
      <c r="D22" s="1301"/>
      <c r="E22" s="1521">
        <v>26.9</v>
      </c>
      <c r="F22" s="1521"/>
      <c r="G22" s="1521">
        <v>26.1</v>
      </c>
      <c r="H22" s="1521"/>
      <c r="I22" s="1521">
        <v>27.7</v>
      </c>
      <c r="J22" s="1521"/>
      <c r="K22" s="1521">
        <v>25.1</v>
      </c>
      <c r="L22" s="1521"/>
      <c r="M22" s="1522">
        <v>22.7</v>
      </c>
      <c r="N22" s="1522"/>
      <c r="O22" s="1259"/>
      <c r="P22" s="1237"/>
    </row>
    <row r="23" spans="1:16" ht="13.5" customHeight="1" x14ac:dyDescent="0.2">
      <c r="A23" s="1237"/>
      <c r="B23" s="1332"/>
      <c r="C23" s="742" t="s">
        <v>157</v>
      </c>
      <c r="D23" s="1237"/>
      <c r="E23" s="1521">
        <v>9.8000000000000007</v>
      </c>
      <c r="F23" s="1521"/>
      <c r="G23" s="1521">
        <v>9.6999999999999993</v>
      </c>
      <c r="H23" s="1521"/>
      <c r="I23" s="1521">
        <v>9.6</v>
      </c>
      <c r="J23" s="1521"/>
      <c r="K23" s="1521">
        <v>9.5</v>
      </c>
      <c r="L23" s="1521"/>
      <c r="M23" s="1522">
        <v>8.5</v>
      </c>
      <c r="N23" s="1522"/>
      <c r="O23" s="1259"/>
      <c r="P23" s="1237"/>
    </row>
    <row r="24" spans="1:16" ht="13.5" customHeight="1" x14ac:dyDescent="0.2">
      <c r="A24" s="1237"/>
      <c r="B24" s="1332"/>
      <c r="C24" s="742" t="s">
        <v>158</v>
      </c>
      <c r="D24" s="1237"/>
      <c r="E24" s="1521">
        <v>9.5</v>
      </c>
      <c r="F24" s="1521"/>
      <c r="G24" s="1521">
        <v>9</v>
      </c>
      <c r="H24" s="1521"/>
      <c r="I24" s="1521">
        <v>8.6999999999999993</v>
      </c>
      <c r="J24" s="1521"/>
      <c r="K24" s="1521">
        <v>8.5</v>
      </c>
      <c r="L24" s="1521"/>
      <c r="M24" s="1522">
        <v>7.1</v>
      </c>
      <c r="N24" s="1522"/>
      <c r="O24" s="1259"/>
      <c r="P24" s="1237"/>
    </row>
    <row r="25" spans="1:16" s="1342" customFormat="1" ht="19.5" customHeight="1" x14ac:dyDescent="0.2">
      <c r="A25" s="1340"/>
      <c r="B25" s="1341"/>
      <c r="C25" s="742" t="s">
        <v>187</v>
      </c>
      <c r="D25" s="1301"/>
      <c r="E25" s="1521">
        <v>11.6</v>
      </c>
      <c r="F25" s="1521"/>
      <c r="G25" s="1521">
        <v>11.8</v>
      </c>
      <c r="H25" s="1521"/>
      <c r="I25" s="1521">
        <v>11.5</v>
      </c>
      <c r="J25" s="1521"/>
      <c r="K25" s="1521">
        <v>10.9</v>
      </c>
      <c r="L25" s="1521"/>
      <c r="M25" s="1522">
        <v>9.5</v>
      </c>
      <c r="N25" s="1522"/>
      <c r="O25" s="1241"/>
      <c r="P25" s="1340"/>
    </row>
    <row r="26" spans="1:16" s="1342" customFormat="1" ht="13.5" customHeight="1" x14ac:dyDescent="0.2">
      <c r="A26" s="1340"/>
      <c r="B26" s="1341"/>
      <c r="C26" s="742" t="s">
        <v>188</v>
      </c>
      <c r="D26" s="1301"/>
      <c r="E26" s="1521">
        <v>8.4</v>
      </c>
      <c r="F26" s="1521"/>
      <c r="G26" s="1521">
        <v>8</v>
      </c>
      <c r="H26" s="1521"/>
      <c r="I26" s="1521">
        <v>7.9</v>
      </c>
      <c r="J26" s="1521"/>
      <c r="K26" s="1521">
        <v>8.1</v>
      </c>
      <c r="L26" s="1521"/>
      <c r="M26" s="1522">
        <v>7</v>
      </c>
      <c r="N26" s="1522"/>
      <c r="O26" s="1241"/>
      <c r="P26" s="1340"/>
    </row>
    <row r="27" spans="1:16" s="1342" customFormat="1" ht="13.5" customHeight="1" x14ac:dyDescent="0.2">
      <c r="A27" s="1340"/>
      <c r="B27" s="1341"/>
      <c r="C27" s="742" t="s">
        <v>189</v>
      </c>
      <c r="D27" s="1301"/>
      <c r="E27" s="1521">
        <v>11.6</v>
      </c>
      <c r="F27" s="1521"/>
      <c r="G27" s="1521">
        <v>10.9</v>
      </c>
      <c r="H27" s="1521"/>
      <c r="I27" s="1521">
        <v>11.4</v>
      </c>
      <c r="J27" s="1521"/>
      <c r="K27" s="1521">
        <v>10.8</v>
      </c>
      <c r="L27" s="1521"/>
      <c r="M27" s="1522">
        <v>9.4</v>
      </c>
      <c r="N27" s="1522"/>
      <c r="O27" s="1241"/>
      <c r="P27" s="1340"/>
    </row>
    <row r="28" spans="1:16" s="1342" customFormat="1" ht="13.5" customHeight="1" x14ac:dyDescent="0.2">
      <c r="A28" s="1340"/>
      <c r="B28" s="1341"/>
      <c r="C28" s="742" t="s">
        <v>190</v>
      </c>
      <c r="D28" s="1301"/>
      <c r="E28" s="1521">
        <v>12.7</v>
      </c>
      <c r="F28" s="1521"/>
      <c r="G28" s="1521">
        <v>12</v>
      </c>
      <c r="H28" s="1521"/>
      <c r="I28" s="1521">
        <v>11</v>
      </c>
      <c r="J28" s="1521"/>
      <c r="K28" s="1521">
        <v>9</v>
      </c>
      <c r="L28" s="1521"/>
      <c r="M28" s="1522">
        <v>8.6999999999999993</v>
      </c>
      <c r="N28" s="1522"/>
      <c r="O28" s="1241"/>
      <c r="P28" s="1340"/>
    </row>
    <row r="29" spans="1:16" s="1342" customFormat="1" ht="13.5" customHeight="1" x14ac:dyDescent="0.2">
      <c r="A29" s="1340"/>
      <c r="B29" s="1341"/>
      <c r="C29" s="742" t="s">
        <v>191</v>
      </c>
      <c r="D29" s="1301"/>
      <c r="E29" s="1521">
        <v>8.1</v>
      </c>
      <c r="F29" s="1521"/>
      <c r="G29" s="1521">
        <v>7.3</v>
      </c>
      <c r="H29" s="1521"/>
      <c r="I29" s="1521">
        <v>9.4</v>
      </c>
      <c r="J29" s="1521"/>
      <c r="K29" s="1521">
        <v>10.6</v>
      </c>
      <c r="L29" s="1521"/>
      <c r="M29" s="1522">
        <v>7.6</v>
      </c>
      <c r="N29" s="1522"/>
      <c r="O29" s="1241"/>
      <c r="P29" s="1340"/>
    </row>
    <row r="30" spans="1:16" s="1342" customFormat="1" ht="13.5" customHeight="1" x14ac:dyDescent="0.2">
      <c r="A30" s="1340"/>
      <c r="B30" s="1341"/>
      <c r="C30" s="742" t="s">
        <v>130</v>
      </c>
      <c r="D30" s="1301"/>
      <c r="E30" s="1521">
        <v>11</v>
      </c>
      <c r="F30" s="1521"/>
      <c r="G30" s="1521">
        <v>10.7</v>
      </c>
      <c r="H30" s="1521"/>
      <c r="I30" s="1521">
        <v>10.4</v>
      </c>
      <c r="J30" s="1521"/>
      <c r="K30" s="1521">
        <v>9.3000000000000007</v>
      </c>
      <c r="L30" s="1521"/>
      <c r="M30" s="1522">
        <v>10</v>
      </c>
      <c r="N30" s="1522"/>
      <c r="O30" s="1241"/>
      <c r="P30" s="1340"/>
    </row>
    <row r="31" spans="1:16" s="1342" customFormat="1" ht="13.5" customHeight="1" x14ac:dyDescent="0.2">
      <c r="A31" s="1340"/>
      <c r="B31" s="1341"/>
      <c r="C31" s="742" t="s">
        <v>131</v>
      </c>
      <c r="D31" s="1301"/>
      <c r="E31" s="1521">
        <v>13</v>
      </c>
      <c r="F31" s="1521"/>
      <c r="G31" s="1521">
        <v>13.2</v>
      </c>
      <c r="H31" s="1521"/>
      <c r="I31" s="1521">
        <v>11</v>
      </c>
      <c r="J31" s="1521"/>
      <c r="K31" s="1521">
        <v>12.5</v>
      </c>
      <c r="L31" s="1521"/>
      <c r="M31" s="1522">
        <v>11</v>
      </c>
      <c r="N31" s="1522"/>
      <c r="O31" s="1241"/>
      <c r="P31" s="1340"/>
    </row>
    <row r="32" spans="1:16" ht="19.5" customHeight="1" x14ac:dyDescent="0.2">
      <c r="A32" s="1237"/>
      <c r="B32" s="1332"/>
      <c r="C32" s="1477" t="s">
        <v>192</v>
      </c>
      <c r="D32" s="1477"/>
      <c r="E32" s="1515">
        <v>6.9</v>
      </c>
      <c r="F32" s="1515"/>
      <c r="G32" s="1515">
        <v>6.7</v>
      </c>
      <c r="H32" s="1515"/>
      <c r="I32" s="1515">
        <v>6.5</v>
      </c>
      <c r="J32" s="1515"/>
      <c r="K32" s="1515">
        <v>6</v>
      </c>
      <c r="L32" s="1515"/>
      <c r="M32" s="1516">
        <v>5.2</v>
      </c>
      <c r="N32" s="1516"/>
      <c r="O32" s="1259"/>
      <c r="P32" s="1237"/>
    </row>
    <row r="33" spans="1:16" s="1342" customFormat="1" ht="13.5" customHeight="1" x14ac:dyDescent="0.2">
      <c r="A33" s="1340"/>
      <c r="B33" s="1343"/>
      <c r="C33" s="742" t="s">
        <v>72</v>
      </c>
      <c r="D33" s="1301"/>
      <c r="E33" s="1510">
        <v>7.3</v>
      </c>
      <c r="F33" s="1510"/>
      <c r="G33" s="1510">
        <v>6.6</v>
      </c>
      <c r="H33" s="1510"/>
      <c r="I33" s="1510">
        <v>6.7</v>
      </c>
      <c r="J33" s="1510"/>
      <c r="K33" s="1510">
        <v>5.8</v>
      </c>
      <c r="L33" s="1510"/>
      <c r="M33" s="1511">
        <v>5</v>
      </c>
      <c r="N33" s="1511"/>
      <c r="O33" s="1241"/>
      <c r="P33" s="1340"/>
    </row>
    <row r="34" spans="1:16" s="1342" customFormat="1" ht="13.5" customHeight="1" x14ac:dyDescent="0.2">
      <c r="A34" s="1340"/>
      <c r="B34" s="1343"/>
      <c r="C34" s="742" t="s">
        <v>71</v>
      </c>
      <c r="D34" s="1301"/>
      <c r="E34" s="1510">
        <v>6.6</v>
      </c>
      <c r="F34" s="1510"/>
      <c r="G34" s="1510">
        <v>6.7</v>
      </c>
      <c r="H34" s="1510"/>
      <c r="I34" s="1510">
        <v>6.3</v>
      </c>
      <c r="J34" s="1510"/>
      <c r="K34" s="1510">
        <v>6.1</v>
      </c>
      <c r="L34" s="1510"/>
      <c r="M34" s="1511">
        <v>5.5</v>
      </c>
      <c r="N34" s="1511"/>
      <c r="O34" s="1241"/>
      <c r="P34" s="1340"/>
    </row>
    <row r="35" spans="1:16" s="1339" customFormat="1" ht="13.5" customHeight="1" x14ac:dyDescent="0.2">
      <c r="A35" s="1336"/>
      <c r="B35" s="1337"/>
      <c r="C35" s="1229" t="s">
        <v>193</v>
      </c>
      <c r="D35" s="1336"/>
      <c r="E35" s="1523">
        <f>+E34-E33</f>
        <v>-0.70000000000000018</v>
      </c>
      <c r="F35" s="1523"/>
      <c r="G35" s="1523">
        <f t="shared" ref="G35" si="4">+G34-G33</f>
        <v>0.10000000000000053</v>
      </c>
      <c r="H35" s="1523"/>
      <c r="I35" s="1523">
        <f t="shared" ref="I35" si="5">+I34-I33</f>
        <v>-0.40000000000000036</v>
      </c>
      <c r="J35" s="1523"/>
      <c r="K35" s="1523">
        <f t="shared" ref="K35" si="6">+K34-K33</f>
        <v>0.29999999999999982</v>
      </c>
      <c r="L35" s="1523"/>
      <c r="M35" s="1524">
        <f t="shared" ref="M35" si="7">+M34-M33</f>
        <v>0.5</v>
      </c>
      <c r="N35" s="1524"/>
      <c r="O35" s="1338"/>
      <c r="P35" s="1336"/>
    </row>
    <row r="36" spans="1:16" s="1304" customFormat="1" ht="12.75" customHeight="1" thickBot="1" x14ac:dyDescent="0.25">
      <c r="A36" s="1301"/>
      <c r="B36" s="1344"/>
      <c r="C36" s="745"/>
      <c r="D36" s="1345"/>
      <c r="E36" s="1307"/>
      <c r="F36" s="1346"/>
      <c r="G36" s="1307"/>
      <c r="H36" s="1346"/>
      <c r="I36" s="1307"/>
      <c r="J36" s="1307"/>
      <c r="K36" s="1307"/>
      <c r="L36" s="1307"/>
      <c r="M36" s="1480"/>
      <c r="N36" s="1480"/>
      <c r="O36" s="1254"/>
      <c r="P36" s="1301"/>
    </row>
    <row r="37" spans="1:16" s="1304" customFormat="1" ht="13.5" customHeight="1" thickBot="1" x14ac:dyDescent="0.25">
      <c r="A37" s="1301"/>
      <c r="B37" s="1344"/>
      <c r="C37" s="1518" t="s">
        <v>583</v>
      </c>
      <c r="D37" s="1519"/>
      <c r="E37" s="1519"/>
      <c r="F37" s="1519"/>
      <c r="G37" s="1519"/>
      <c r="H37" s="1519"/>
      <c r="I37" s="1519"/>
      <c r="J37" s="1519"/>
      <c r="K37" s="1519"/>
      <c r="L37" s="1519"/>
      <c r="M37" s="1519"/>
      <c r="N37" s="1520"/>
      <c r="O37" s="1254"/>
      <c r="P37" s="1301"/>
    </row>
    <row r="38" spans="1:16" s="1304" customFormat="1" ht="3" customHeight="1" x14ac:dyDescent="0.2">
      <c r="A38" s="1301"/>
      <c r="B38" s="1344"/>
      <c r="C38" s="1497" t="s">
        <v>159</v>
      </c>
      <c r="D38" s="1498"/>
      <c r="E38" s="1334"/>
      <c r="F38" s="1334"/>
      <c r="G38" s="1334"/>
      <c r="H38" s="1334"/>
      <c r="I38" s="1334"/>
      <c r="J38" s="1334"/>
      <c r="K38" s="1347"/>
      <c r="L38" s="1334"/>
      <c r="M38" s="1334"/>
      <c r="N38" s="1334"/>
      <c r="O38" s="1254"/>
      <c r="P38" s="1301"/>
    </row>
    <row r="39" spans="1:16" ht="12.75" customHeight="1" x14ac:dyDescent="0.2">
      <c r="A39" s="1237"/>
      <c r="B39" s="1332"/>
      <c r="C39" s="1526"/>
      <c r="D39" s="1526"/>
      <c r="E39" s="1248" t="s">
        <v>34</v>
      </c>
      <c r="F39" s="1249" t="s">
        <v>34</v>
      </c>
      <c r="G39" s="1248" t="s">
        <v>689</v>
      </c>
      <c r="H39" s="1249" t="s">
        <v>34</v>
      </c>
      <c r="I39" s="1250"/>
      <c r="J39" s="1249" t="s">
        <v>34</v>
      </c>
      <c r="K39" s="1251" t="s">
        <v>34</v>
      </c>
      <c r="L39" s="1252" t="s">
        <v>690</v>
      </c>
      <c r="M39" s="1252" t="s">
        <v>34</v>
      </c>
      <c r="N39" s="1253"/>
      <c r="O39" s="1233"/>
      <c r="P39" s="1244"/>
    </row>
    <row r="40" spans="1:16" s="1304" customFormat="1" ht="12.75" customHeight="1" x14ac:dyDescent="0.2">
      <c r="A40" s="1301"/>
      <c r="B40" s="1344"/>
      <c r="C40" s="1254"/>
      <c r="D40" s="1254"/>
      <c r="E40" s="1487" t="str">
        <f>+E7</f>
        <v>2.º trimestre</v>
      </c>
      <c r="F40" s="1487"/>
      <c r="G40" s="1487" t="str">
        <f>+G7</f>
        <v>3.º trimestre</v>
      </c>
      <c r="H40" s="1487"/>
      <c r="I40" s="1487" t="str">
        <f>+I7</f>
        <v>4.º trimestre</v>
      </c>
      <c r="J40" s="1487"/>
      <c r="K40" s="1487" t="str">
        <f>+K7</f>
        <v>1.º trimestre</v>
      </c>
      <c r="L40" s="1487"/>
      <c r="M40" s="1487" t="str">
        <f>+M7</f>
        <v>2.º trimestre</v>
      </c>
      <c r="N40" s="1487"/>
      <c r="O40" s="1254"/>
      <c r="P40" s="1301"/>
    </row>
    <row r="41" spans="1:16" s="1304" customFormat="1" ht="12.75" customHeight="1" x14ac:dyDescent="0.2">
      <c r="A41" s="1301"/>
      <c r="B41" s="1344"/>
      <c r="C41" s="1254"/>
      <c r="D41" s="1254"/>
      <c r="E41" s="754" t="s">
        <v>160</v>
      </c>
      <c r="F41" s="754" t="s">
        <v>106</v>
      </c>
      <c r="G41" s="754" t="s">
        <v>160</v>
      </c>
      <c r="H41" s="754" t="s">
        <v>106</v>
      </c>
      <c r="I41" s="755" t="s">
        <v>160</v>
      </c>
      <c r="J41" s="755" t="s">
        <v>106</v>
      </c>
      <c r="K41" s="755" t="s">
        <v>160</v>
      </c>
      <c r="L41" s="755" t="s">
        <v>106</v>
      </c>
      <c r="M41" s="755" t="s">
        <v>160</v>
      </c>
      <c r="N41" s="755" t="s">
        <v>106</v>
      </c>
      <c r="O41" s="1254"/>
      <c r="P41" s="1301"/>
    </row>
    <row r="42" spans="1:16" s="1304" customFormat="1" ht="18.75" customHeight="1" x14ac:dyDescent="0.2">
      <c r="A42" s="1301"/>
      <c r="B42" s="1344"/>
      <c r="C42" s="1477" t="s">
        <v>180</v>
      </c>
      <c r="D42" s="1477"/>
      <c r="E42" s="1348">
        <v>559.29999999999995</v>
      </c>
      <c r="F42" s="1310">
        <f>+E42/E42*100</f>
        <v>100</v>
      </c>
      <c r="G42" s="1348">
        <v>549.5</v>
      </c>
      <c r="H42" s="1310">
        <f>+G42/G42*100</f>
        <v>100</v>
      </c>
      <c r="I42" s="1348">
        <v>543.20000000000005</v>
      </c>
      <c r="J42" s="1310">
        <f>+I42/I42*100</f>
        <v>100</v>
      </c>
      <c r="K42" s="1348">
        <v>523.9</v>
      </c>
      <c r="L42" s="1310">
        <f>+K42/K42*100</f>
        <v>100</v>
      </c>
      <c r="M42" s="1349">
        <v>461.4</v>
      </c>
      <c r="N42" s="1311">
        <f>+M42/M42*100</f>
        <v>100</v>
      </c>
      <c r="O42" s="1254"/>
      <c r="P42" s="1301"/>
    </row>
    <row r="43" spans="1:16" s="1304" customFormat="1" ht="14.25" customHeight="1" x14ac:dyDescent="0.2">
      <c r="A43" s="1301"/>
      <c r="B43" s="1344"/>
      <c r="C43" s="1350"/>
      <c r="D43" s="1229" t="s">
        <v>72</v>
      </c>
      <c r="E43" s="1351">
        <v>285</v>
      </c>
      <c r="F43" s="1312">
        <f>+E43/E42*100</f>
        <v>50.956552833899529</v>
      </c>
      <c r="G43" s="1351">
        <v>277.10000000000002</v>
      </c>
      <c r="H43" s="1312">
        <f>+G43/G42*100</f>
        <v>50.427661510464063</v>
      </c>
      <c r="I43" s="1351">
        <v>275.7</v>
      </c>
      <c r="J43" s="1312">
        <f>+I43/I42*100</f>
        <v>50.754786450662735</v>
      </c>
      <c r="K43" s="1351">
        <v>258.60000000000002</v>
      </c>
      <c r="L43" s="1312">
        <f>+K43/K42*100</f>
        <v>49.360564993319343</v>
      </c>
      <c r="M43" s="1352">
        <v>224.2</v>
      </c>
      <c r="N43" s="1313">
        <f>+M43/M42*100</f>
        <v>48.591244039878632</v>
      </c>
      <c r="O43" s="1254"/>
      <c r="P43" s="1301"/>
    </row>
    <row r="44" spans="1:16" s="1304" customFormat="1" ht="14.25" customHeight="1" x14ac:dyDescent="0.2">
      <c r="A44" s="1301"/>
      <c r="B44" s="1344"/>
      <c r="C44" s="1350"/>
      <c r="D44" s="1229" t="s">
        <v>71</v>
      </c>
      <c r="E44" s="1351">
        <v>274.3</v>
      </c>
      <c r="F44" s="1312">
        <f>+E44/E42*100</f>
        <v>49.043447166100492</v>
      </c>
      <c r="G44" s="1351">
        <v>272.39999999999998</v>
      </c>
      <c r="H44" s="1312">
        <f>+G44/G42*100</f>
        <v>49.572338489535937</v>
      </c>
      <c r="I44" s="1351">
        <v>267.39999999999998</v>
      </c>
      <c r="J44" s="1312">
        <f>+I44/I42*100</f>
        <v>49.226804123711332</v>
      </c>
      <c r="K44" s="1351">
        <v>265.3</v>
      </c>
      <c r="L44" s="1312">
        <f>+K44/K42*100</f>
        <v>50.639435006680664</v>
      </c>
      <c r="M44" s="1352">
        <v>237.1</v>
      </c>
      <c r="N44" s="1313">
        <f>+M44/M42*100</f>
        <v>51.387082791504127</v>
      </c>
      <c r="O44" s="1254"/>
      <c r="P44" s="1301"/>
    </row>
    <row r="45" spans="1:16" s="1304" customFormat="1" ht="18.75" customHeight="1" x14ac:dyDescent="0.2">
      <c r="A45" s="1301"/>
      <c r="B45" s="1344"/>
      <c r="C45" s="742" t="s">
        <v>156</v>
      </c>
      <c r="D45" s="748"/>
      <c r="E45" s="1353">
        <v>95.4</v>
      </c>
      <c r="F45" s="1314">
        <f>+E45/E$42*100</f>
        <v>17.057035580189524</v>
      </c>
      <c r="G45" s="1354">
        <v>96.5</v>
      </c>
      <c r="H45" s="1314">
        <f>+G45/G$42*100</f>
        <v>17.561419472247497</v>
      </c>
      <c r="I45" s="1354">
        <v>101.8</v>
      </c>
      <c r="J45" s="1314">
        <f>+I45/I$42*100</f>
        <v>18.740795287187037</v>
      </c>
      <c r="K45" s="1354">
        <v>91.6</v>
      </c>
      <c r="L45" s="1314">
        <f>+K45/K$42*100</f>
        <v>17.484252719984731</v>
      </c>
      <c r="M45" s="1355">
        <v>80.8</v>
      </c>
      <c r="N45" s="1315">
        <f>+M45/M$42*100</f>
        <v>17.511920242739489</v>
      </c>
      <c r="O45" s="1254"/>
      <c r="P45" s="1301"/>
    </row>
    <row r="46" spans="1:16" s="1304" customFormat="1" ht="14.25" customHeight="1" x14ac:dyDescent="0.2">
      <c r="A46" s="1301"/>
      <c r="B46" s="1344"/>
      <c r="C46" s="745"/>
      <c r="D46" s="1316" t="s">
        <v>72</v>
      </c>
      <c r="E46" s="1356">
        <v>49.6</v>
      </c>
      <c r="F46" s="1312">
        <f>+E46/E45*100</f>
        <v>51.991614255765192</v>
      </c>
      <c r="G46" s="1357">
        <v>50.9</v>
      </c>
      <c r="H46" s="1312">
        <f>+G46/G45*100</f>
        <v>52.746113989637301</v>
      </c>
      <c r="I46" s="1357">
        <v>55.5</v>
      </c>
      <c r="J46" s="1312">
        <f>+I46/I45*100</f>
        <v>54.518664047151276</v>
      </c>
      <c r="K46" s="1357">
        <v>47</v>
      </c>
      <c r="L46" s="1312">
        <f>+K46/K45*100</f>
        <v>51.310043668122276</v>
      </c>
      <c r="M46" s="1358">
        <v>43.3</v>
      </c>
      <c r="N46" s="1313">
        <f>+M46/M45*100</f>
        <v>53.589108910891092</v>
      </c>
      <c r="O46" s="1254"/>
      <c r="P46" s="1301"/>
    </row>
    <row r="47" spans="1:16" s="1304" customFormat="1" ht="14.25" customHeight="1" x14ac:dyDescent="0.2">
      <c r="A47" s="1301"/>
      <c r="B47" s="1344"/>
      <c r="C47" s="745"/>
      <c r="D47" s="1316" t="s">
        <v>71</v>
      </c>
      <c r="E47" s="1356">
        <v>45.9</v>
      </c>
      <c r="F47" s="1312">
        <f>+E47/E45*100</f>
        <v>48.113207547169807</v>
      </c>
      <c r="G47" s="1357">
        <v>45.6</v>
      </c>
      <c r="H47" s="1312">
        <f>+G47/G45*100</f>
        <v>47.253886010362692</v>
      </c>
      <c r="I47" s="1357">
        <v>46.2</v>
      </c>
      <c r="J47" s="1312">
        <f>+I47/I45*100</f>
        <v>45.383104125736743</v>
      </c>
      <c r="K47" s="1357">
        <v>44.7</v>
      </c>
      <c r="L47" s="1312">
        <f>+K47/K45*100</f>
        <v>48.799126637554593</v>
      </c>
      <c r="M47" s="1358">
        <v>37.5</v>
      </c>
      <c r="N47" s="1313">
        <f>+M47/M45*100</f>
        <v>46.410891089108915</v>
      </c>
      <c r="O47" s="1254"/>
      <c r="P47" s="1301"/>
    </row>
    <row r="48" spans="1:16" s="1304" customFormat="1" ht="18.75" customHeight="1" x14ac:dyDescent="0.2">
      <c r="A48" s="1301"/>
      <c r="B48" s="1344"/>
      <c r="C48" s="742" t="s">
        <v>578</v>
      </c>
      <c r="D48" s="748"/>
      <c r="E48" s="1353">
        <v>130.1</v>
      </c>
      <c r="F48" s="1314">
        <f>+E48/E$42*100</f>
        <v>23.261219381369568</v>
      </c>
      <c r="G48" s="1354">
        <v>121.2</v>
      </c>
      <c r="H48" s="1314">
        <f>+G48/G$42*100</f>
        <v>22.056414922656963</v>
      </c>
      <c r="I48" s="1354">
        <v>121</v>
      </c>
      <c r="J48" s="1314">
        <f>+I48/I$42*100</f>
        <v>22.275405007363769</v>
      </c>
      <c r="K48" s="1354">
        <v>113.2</v>
      </c>
      <c r="L48" s="1314">
        <f>+K48/K$42*100</f>
        <v>21.607176942164536</v>
      </c>
      <c r="M48" s="1355">
        <v>104.7</v>
      </c>
      <c r="N48" s="1315">
        <f>+M48/M$42*100</f>
        <v>22.69180754226268</v>
      </c>
      <c r="O48" s="1254"/>
      <c r="P48" s="1301"/>
    </row>
    <row r="49" spans="1:16" s="1304" customFormat="1" ht="14.25" customHeight="1" x14ac:dyDescent="0.2">
      <c r="A49" s="1301"/>
      <c r="B49" s="1344"/>
      <c r="C49" s="745"/>
      <c r="D49" s="1316" t="s">
        <v>72</v>
      </c>
      <c r="E49" s="1357">
        <v>61.7</v>
      </c>
      <c r="F49" s="1312">
        <f>+E49/E48*100</f>
        <v>47.425057647963108</v>
      </c>
      <c r="G49" s="1357">
        <v>55.5</v>
      </c>
      <c r="H49" s="1312">
        <f>+G49/G48*100</f>
        <v>45.792079207920786</v>
      </c>
      <c r="I49" s="1357">
        <v>56.3</v>
      </c>
      <c r="J49" s="1312">
        <f>+I49/I48*100</f>
        <v>46.528925619834709</v>
      </c>
      <c r="K49" s="1357">
        <v>49.9</v>
      </c>
      <c r="L49" s="1312">
        <f>+K49/K48*100</f>
        <v>44.081272084805647</v>
      </c>
      <c r="M49" s="1358">
        <v>46.1</v>
      </c>
      <c r="N49" s="1313">
        <f>+M49/M48*100</f>
        <v>44.030563514804207</v>
      </c>
      <c r="O49" s="1254"/>
      <c r="P49" s="1301"/>
    </row>
    <row r="50" spans="1:16" s="1304" customFormat="1" ht="14.25" customHeight="1" x14ac:dyDescent="0.2">
      <c r="A50" s="1301"/>
      <c r="B50" s="1344"/>
      <c r="C50" s="745"/>
      <c r="D50" s="1316" t="s">
        <v>71</v>
      </c>
      <c r="E50" s="1356">
        <v>68.400000000000006</v>
      </c>
      <c r="F50" s="1312">
        <f>+E50/E48*100</f>
        <v>52.574942352036899</v>
      </c>
      <c r="G50" s="1357">
        <v>65.7</v>
      </c>
      <c r="H50" s="1312">
        <f>+G50/G48*100</f>
        <v>54.207920792079214</v>
      </c>
      <c r="I50" s="1357">
        <v>64.7</v>
      </c>
      <c r="J50" s="1312">
        <f>+I50/I48*100</f>
        <v>53.471074380165298</v>
      </c>
      <c r="K50" s="1357">
        <v>63.3</v>
      </c>
      <c r="L50" s="1312">
        <f>+K50/K48*100</f>
        <v>55.918727915194346</v>
      </c>
      <c r="M50" s="1358">
        <v>58.6</v>
      </c>
      <c r="N50" s="1313">
        <f>+M50/M48*100</f>
        <v>55.9694364851958</v>
      </c>
      <c r="O50" s="1254"/>
      <c r="P50" s="1301"/>
    </row>
    <row r="51" spans="1:16" s="1304" customFormat="1" ht="18.75" customHeight="1" x14ac:dyDescent="0.2">
      <c r="A51" s="1301"/>
      <c r="B51" s="1344"/>
      <c r="C51" s="742" t="s">
        <v>579</v>
      </c>
      <c r="D51" s="748"/>
      <c r="E51" s="1353">
        <v>112.4</v>
      </c>
      <c r="F51" s="1314">
        <f>+E51/E$42*100</f>
        <v>20.096549258001076</v>
      </c>
      <c r="G51" s="1354">
        <v>119.4</v>
      </c>
      <c r="H51" s="1314">
        <f>+G51/G$42*100</f>
        <v>21.728844404003642</v>
      </c>
      <c r="I51" s="1354">
        <v>114.6</v>
      </c>
      <c r="J51" s="1314">
        <f>+I51/I$42*100</f>
        <v>21.097201767304856</v>
      </c>
      <c r="K51" s="1354">
        <v>118.8</v>
      </c>
      <c r="L51" s="1314">
        <f>+K51/K$42*100</f>
        <v>22.676083221988929</v>
      </c>
      <c r="M51" s="1355">
        <v>104.5</v>
      </c>
      <c r="N51" s="1315">
        <f>+M51/M$42*100</f>
        <v>22.648461205028177</v>
      </c>
      <c r="O51" s="1254"/>
      <c r="P51" s="1301"/>
    </row>
    <row r="52" spans="1:16" s="1304" customFormat="1" ht="14.25" customHeight="1" x14ac:dyDescent="0.2">
      <c r="A52" s="1301"/>
      <c r="B52" s="1344"/>
      <c r="C52" s="745"/>
      <c r="D52" s="1316" t="s">
        <v>72</v>
      </c>
      <c r="E52" s="1357">
        <v>49.8</v>
      </c>
      <c r="F52" s="1312">
        <f>+E52/E51*100</f>
        <v>44.306049822064054</v>
      </c>
      <c r="G52" s="1357">
        <v>53.1</v>
      </c>
      <c r="H52" s="1312">
        <f>+G52/G51*100</f>
        <v>44.472361809045225</v>
      </c>
      <c r="I52" s="1357">
        <v>50.3</v>
      </c>
      <c r="J52" s="1312">
        <f>+I52/I51*100</f>
        <v>43.89179755671902</v>
      </c>
      <c r="K52" s="1357">
        <v>53</v>
      </c>
      <c r="L52" s="1312">
        <f>+K52/K51*100</f>
        <v>44.612794612794616</v>
      </c>
      <c r="M52" s="1358">
        <v>43.9</v>
      </c>
      <c r="N52" s="1313">
        <f>+M52/M51*100</f>
        <v>42.009569377990431</v>
      </c>
      <c r="O52" s="1254"/>
      <c r="P52" s="1301"/>
    </row>
    <row r="53" spans="1:16" s="1304" customFormat="1" ht="14.25" customHeight="1" x14ac:dyDescent="0.2">
      <c r="A53" s="1301"/>
      <c r="B53" s="1344"/>
      <c r="C53" s="745"/>
      <c r="D53" s="1316" t="s">
        <v>71</v>
      </c>
      <c r="E53" s="1357">
        <v>62.6</v>
      </c>
      <c r="F53" s="1312">
        <f>+E53/E51*100</f>
        <v>55.693950177935946</v>
      </c>
      <c r="G53" s="1357">
        <v>66.3</v>
      </c>
      <c r="H53" s="1312">
        <f>+G53/G51*100</f>
        <v>55.527638190954761</v>
      </c>
      <c r="I53" s="1357">
        <v>64.2</v>
      </c>
      <c r="J53" s="1312">
        <f>+I53/I51*100</f>
        <v>56.020942408376975</v>
      </c>
      <c r="K53" s="1357">
        <v>65.8</v>
      </c>
      <c r="L53" s="1312">
        <f>+K53/K51*100</f>
        <v>55.387205387205384</v>
      </c>
      <c r="M53" s="1358">
        <v>60.6</v>
      </c>
      <c r="N53" s="1313">
        <f>+M53/M51*100</f>
        <v>57.990430622009569</v>
      </c>
      <c r="O53" s="1254"/>
      <c r="P53" s="1301"/>
    </row>
    <row r="54" spans="1:16" s="1304" customFormat="1" ht="18.75" customHeight="1" x14ac:dyDescent="0.2">
      <c r="A54" s="1301"/>
      <c r="B54" s="1344"/>
      <c r="C54" s="742" t="s">
        <v>158</v>
      </c>
      <c r="D54" s="748"/>
      <c r="E54" s="1354">
        <v>221.4</v>
      </c>
      <c r="F54" s="1314">
        <f>+E54/E$42*100</f>
        <v>39.58519578043984</v>
      </c>
      <c r="G54" s="1354">
        <v>212.4</v>
      </c>
      <c r="H54" s="1314">
        <f>+G54/G$42*100</f>
        <v>38.653321201091899</v>
      </c>
      <c r="I54" s="1354">
        <v>205.8</v>
      </c>
      <c r="J54" s="1314">
        <f>+I54/I$42*100</f>
        <v>37.886597938144327</v>
      </c>
      <c r="K54" s="1354">
        <v>200.3</v>
      </c>
      <c r="L54" s="1314">
        <f>+K54/K$42*100</f>
        <v>38.232487115861808</v>
      </c>
      <c r="M54" s="1355">
        <v>171.3</v>
      </c>
      <c r="N54" s="1315">
        <f>+M54/M$42*100</f>
        <v>37.12613784135241</v>
      </c>
      <c r="O54" s="1254"/>
      <c r="P54" s="1301"/>
    </row>
    <row r="55" spans="1:16" s="1304" customFormat="1" ht="14.25" customHeight="1" x14ac:dyDescent="0.2">
      <c r="A55" s="1301"/>
      <c r="B55" s="1344"/>
      <c r="C55" s="745"/>
      <c r="D55" s="1316" t="s">
        <v>72</v>
      </c>
      <c r="E55" s="1357">
        <v>124</v>
      </c>
      <c r="F55" s="1312">
        <f>+E55/E54*100</f>
        <v>56.007226738934058</v>
      </c>
      <c r="G55" s="1357">
        <v>117.7</v>
      </c>
      <c r="H55" s="1312">
        <f>+G55/G54*100</f>
        <v>55.414312617702443</v>
      </c>
      <c r="I55" s="1357">
        <v>113.5</v>
      </c>
      <c r="J55" s="1312">
        <f>+I55/I54*100</f>
        <v>55.150631681243922</v>
      </c>
      <c r="K55" s="1357">
        <v>108.8</v>
      </c>
      <c r="L55" s="1312">
        <f>+K55/K54*100</f>
        <v>54.318522216674978</v>
      </c>
      <c r="M55" s="1358">
        <v>90.9</v>
      </c>
      <c r="N55" s="1313">
        <f>+M55/M54*100</f>
        <v>53.064798598949217</v>
      </c>
      <c r="O55" s="1254"/>
      <c r="P55" s="1301"/>
    </row>
    <row r="56" spans="1:16" s="1304" customFormat="1" ht="14.25" customHeight="1" x14ac:dyDescent="0.2">
      <c r="A56" s="1301"/>
      <c r="B56" s="1344"/>
      <c r="C56" s="745"/>
      <c r="D56" s="1316" t="s">
        <v>71</v>
      </c>
      <c r="E56" s="1357">
        <v>97.4</v>
      </c>
      <c r="F56" s="1312">
        <f>+E56/E54*100</f>
        <v>43.992773261065942</v>
      </c>
      <c r="G56" s="1357">
        <v>94.8</v>
      </c>
      <c r="H56" s="1312">
        <f>+G56/G54*100</f>
        <v>44.632768361581924</v>
      </c>
      <c r="I56" s="1357">
        <v>92.3</v>
      </c>
      <c r="J56" s="1312">
        <f>+I56/I54*100</f>
        <v>44.849368318756071</v>
      </c>
      <c r="K56" s="1357">
        <v>91.5</v>
      </c>
      <c r="L56" s="1312">
        <f>+K56/K54*100</f>
        <v>45.681477783325008</v>
      </c>
      <c r="M56" s="1358">
        <v>80.400000000000006</v>
      </c>
      <c r="N56" s="1313">
        <f>+M56/M54*100</f>
        <v>46.935201401050783</v>
      </c>
      <c r="O56" s="1254"/>
      <c r="P56" s="1301"/>
    </row>
    <row r="57" spans="1:16" s="822" customFormat="1" ht="12" customHeight="1" x14ac:dyDescent="0.2">
      <c r="A57" s="852"/>
      <c r="B57" s="853"/>
      <c r="C57" s="854" t="s">
        <v>420</v>
      </c>
      <c r="D57" s="855"/>
      <c r="E57" s="856"/>
      <c r="F57" s="1282"/>
      <c r="G57" s="856"/>
      <c r="H57" s="1282"/>
      <c r="I57" s="856"/>
      <c r="J57" s="1282"/>
      <c r="K57" s="856"/>
      <c r="L57" s="1282"/>
      <c r="M57" s="856"/>
      <c r="N57" s="1282"/>
      <c r="O57" s="857"/>
      <c r="P57" s="848"/>
    </row>
    <row r="58" spans="1:16" s="1362" customFormat="1" ht="13.5" customHeight="1" x14ac:dyDescent="0.2">
      <c r="A58" s="1359"/>
      <c r="B58" s="1360"/>
      <c r="C58" s="1284" t="s">
        <v>402</v>
      </c>
      <c r="D58" s="745"/>
      <c r="E58" s="1525" t="s">
        <v>88</v>
      </c>
      <c r="F58" s="1525"/>
      <c r="G58" s="1525"/>
      <c r="H58" s="1525"/>
      <c r="I58" s="1525"/>
      <c r="J58" s="1525"/>
      <c r="K58" s="1525"/>
      <c r="L58" s="1525"/>
      <c r="M58" s="1525"/>
      <c r="N58" s="1525"/>
      <c r="O58" s="1361"/>
      <c r="P58" s="1359"/>
    </row>
    <row r="59" spans="1:16" ht="13.5" customHeight="1" x14ac:dyDescent="0.2">
      <c r="A59" s="1237"/>
      <c r="B59" s="1363">
        <v>8</v>
      </c>
      <c r="C59" s="1491">
        <v>42948</v>
      </c>
      <c r="D59" s="1491"/>
      <c r="E59" s="1233"/>
      <c r="F59" s="1233"/>
      <c r="G59" s="1233"/>
      <c r="H59" s="1233"/>
      <c r="I59" s="1233"/>
      <c r="J59" s="1233"/>
      <c r="K59" s="1233"/>
      <c r="L59" s="1233"/>
      <c r="M59" s="1233"/>
      <c r="N59" s="1233"/>
      <c r="O59" s="1240"/>
      <c r="P59" s="1237"/>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32" t="s">
        <v>403</v>
      </c>
      <c r="C1" s="1532"/>
      <c r="D1" s="1532"/>
      <c r="E1" s="133"/>
      <c r="F1" s="133"/>
      <c r="G1" s="133"/>
      <c r="H1" s="133"/>
      <c r="I1" s="133"/>
      <c r="J1" s="133"/>
      <c r="K1" s="133"/>
      <c r="L1" s="133"/>
      <c r="M1" s="133"/>
      <c r="N1" s="133"/>
      <c r="O1" s="133"/>
      <c r="P1" s="133"/>
      <c r="Q1" s="133"/>
      <c r="R1" s="133"/>
      <c r="S1" s="131"/>
    </row>
    <row r="2" spans="1:19" ht="6" customHeight="1" x14ac:dyDescent="0.2">
      <c r="A2" s="131"/>
      <c r="B2" s="577"/>
      <c r="C2" s="577"/>
      <c r="D2" s="577"/>
      <c r="E2" s="218"/>
      <c r="F2" s="218"/>
      <c r="G2" s="218"/>
      <c r="H2" s="218"/>
      <c r="I2" s="218"/>
      <c r="J2" s="218"/>
      <c r="K2" s="218"/>
      <c r="L2" s="218"/>
      <c r="M2" s="218"/>
      <c r="N2" s="218"/>
      <c r="O2" s="218"/>
      <c r="P2" s="218"/>
      <c r="Q2" s="218"/>
      <c r="R2" s="219"/>
      <c r="S2" s="133"/>
    </row>
    <row r="3" spans="1:19" ht="10.5" customHeight="1" thickBot="1" x14ac:dyDescent="0.25">
      <c r="A3" s="131"/>
      <c r="B3" s="133"/>
      <c r="C3" s="133"/>
      <c r="D3" s="133"/>
      <c r="E3" s="548"/>
      <c r="F3" s="548"/>
      <c r="G3" s="133"/>
      <c r="H3" s="133"/>
      <c r="I3" s="133"/>
      <c r="J3" s="133"/>
      <c r="K3" s="133"/>
      <c r="L3" s="133"/>
      <c r="M3" s="133"/>
      <c r="N3" s="133"/>
      <c r="O3" s="133"/>
      <c r="P3" s="548"/>
      <c r="Q3" s="548" t="s">
        <v>70</v>
      </c>
      <c r="R3" s="220"/>
      <c r="S3" s="133"/>
    </row>
    <row r="4" spans="1:19" ht="13.5" customHeight="1" thickBot="1" x14ac:dyDescent="0.25">
      <c r="A4" s="131"/>
      <c r="B4" s="133"/>
      <c r="C4" s="380" t="s">
        <v>404</v>
      </c>
      <c r="D4" s="384"/>
      <c r="E4" s="385"/>
      <c r="F4" s="385"/>
      <c r="G4" s="385"/>
      <c r="H4" s="385"/>
      <c r="I4" s="385"/>
      <c r="J4" s="385"/>
      <c r="K4" s="385"/>
      <c r="L4" s="385"/>
      <c r="M4" s="385"/>
      <c r="N4" s="385"/>
      <c r="O4" s="385"/>
      <c r="P4" s="385"/>
      <c r="Q4" s="386"/>
      <c r="R4" s="220"/>
      <c r="S4" s="133"/>
    </row>
    <row r="5" spans="1:19" ht="12" customHeight="1" x14ac:dyDescent="0.2">
      <c r="A5" s="131"/>
      <c r="B5" s="133"/>
      <c r="C5" s="903" t="s">
        <v>78</v>
      </c>
      <c r="D5" s="903"/>
      <c r="E5" s="175"/>
      <c r="F5" s="175"/>
      <c r="G5" s="175"/>
      <c r="H5" s="175"/>
      <c r="I5" s="175"/>
      <c r="J5" s="175"/>
      <c r="K5" s="175"/>
      <c r="L5" s="175"/>
      <c r="M5" s="175"/>
      <c r="N5" s="175"/>
      <c r="O5" s="175"/>
      <c r="P5" s="175"/>
      <c r="Q5" s="175"/>
      <c r="R5" s="220"/>
      <c r="S5" s="133"/>
    </row>
    <row r="6" spans="1:19" s="92" customFormat="1" ht="13.5" customHeight="1" x14ac:dyDescent="0.2">
      <c r="A6" s="159"/>
      <c r="B6" s="168"/>
      <c r="C6" s="1527" t="s">
        <v>127</v>
      </c>
      <c r="D6" s="1528"/>
      <c r="E6" s="1528"/>
      <c r="F6" s="1528"/>
      <c r="G6" s="1528"/>
      <c r="H6" s="1528"/>
      <c r="I6" s="1528"/>
      <c r="J6" s="1528"/>
      <c r="K6" s="1528"/>
      <c r="L6" s="1528"/>
      <c r="M6" s="1528"/>
      <c r="N6" s="1528"/>
      <c r="O6" s="1528"/>
      <c r="P6" s="1528"/>
      <c r="Q6" s="1529"/>
      <c r="R6" s="220"/>
      <c r="S6" s="2"/>
    </row>
    <row r="7" spans="1:19" s="92" customFormat="1" ht="3.75" customHeight="1" x14ac:dyDescent="0.2">
      <c r="A7" s="159"/>
      <c r="B7" s="168"/>
      <c r="C7" s="904"/>
      <c r="D7" s="904"/>
      <c r="E7" s="905"/>
      <c r="F7" s="905"/>
      <c r="G7" s="905"/>
      <c r="H7" s="905"/>
      <c r="I7" s="905"/>
      <c r="J7" s="905"/>
      <c r="K7" s="905"/>
      <c r="L7" s="905"/>
      <c r="M7" s="905"/>
      <c r="N7" s="905"/>
      <c r="O7" s="905"/>
      <c r="P7" s="905"/>
      <c r="Q7" s="905"/>
      <c r="R7" s="220"/>
      <c r="S7" s="2"/>
    </row>
    <row r="8" spans="1:19" s="92" customFormat="1" ht="13.5" customHeight="1" x14ac:dyDescent="0.2">
      <c r="A8" s="159"/>
      <c r="B8" s="168"/>
      <c r="C8" s="905"/>
      <c r="D8" s="905"/>
      <c r="E8" s="1534">
        <v>2016</v>
      </c>
      <c r="F8" s="1534"/>
      <c r="G8" s="1534"/>
      <c r="H8" s="1534"/>
      <c r="I8" s="1534"/>
      <c r="J8" s="1534"/>
      <c r="K8" s="1535">
        <v>2017</v>
      </c>
      <c r="L8" s="1535"/>
      <c r="M8" s="1535"/>
      <c r="N8" s="1535"/>
      <c r="O8" s="1535"/>
      <c r="P8" s="1535"/>
      <c r="Q8" s="1535"/>
      <c r="R8" s="220"/>
      <c r="S8" s="2"/>
    </row>
    <row r="9" spans="1:19" ht="12.75" customHeight="1" x14ac:dyDescent="0.2">
      <c r="A9" s="131"/>
      <c r="B9" s="133"/>
      <c r="C9" s="1533"/>
      <c r="D9" s="1533"/>
      <c r="E9" s="699" t="s">
        <v>99</v>
      </c>
      <c r="F9" s="699" t="s">
        <v>98</v>
      </c>
      <c r="G9" s="699" t="s">
        <v>97</v>
      </c>
      <c r="H9" s="699" t="s">
        <v>96</v>
      </c>
      <c r="I9" s="699" t="s">
        <v>95</v>
      </c>
      <c r="J9" s="699" t="s">
        <v>94</v>
      </c>
      <c r="K9" s="699" t="s">
        <v>93</v>
      </c>
      <c r="L9" s="699" t="s">
        <v>104</v>
      </c>
      <c r="M9" s="699" t="s">
        <v>103</v>
      </c>
      <c r="N9" s="699" t="s">
        <v>102</v>
      </c>
      <c r="O9" s="699" t="s">
        <v>101</v>
      </c>
      <c r="P9" s="699" t="s">
        <v>100</v>
      </c>
      <c r="Q9" s="699" t="s">
        <v>99</v>
      </c>
      <c r="R9" s="220"/>
      <c r="S9" s="133"/>
    </row>
    <row r="10" spans="1:19" ht="3.75" customHeight="1" x14ac:dyDescent="0.2">
      <c r="A10" s="131"/>
      <c r="B10" s="133"/>
      <c r="C10" s="863"/>
      <c r="D10" s="863"/>
      <c r="E10" s="861"/>
      <c r="F10" s="861"/>
      <c r="G10" s="861"/>
      <c r="H10" s="861"/>
      <c r="I10" s="861"/>
      <c r="J10" s="861"/>
      <c r="K10" s="861"/>
      <c r="L10" s="861"/>
      <c r="M10" s="861"/>
      <c r="N10" s="861"/>
      <c r="O10" s="861"/>
      <c r="P10" s="861"/>
      <c r="Q10" s="861"/>
      <c r="R10" s="220"/>
      <c r="S10" s="133"/>
    </row>
    <row r="11" spans="1:19" ht="13.5" customHeight="1" x14ac:dyDescent="0.2">
      <c r="A11" s="131"/>
      <c r="B11" s="133"/>
      <c r="C11" s="1530" t="s">
        <v>388</v>
      </c>
      <c r="D11" s="1531"/>
      <c r="E11" s="862"/>
      <c r="F11" s="862"/>
      <c r="G11" s="862"/>
      <c r="H11" s="862"/>
      <c r="I11" s="862"/>
      <c r="J11" s="862"/>
      <c r="K11" s="862"/>
      <c r="L11" s="862"/>
      <c r="M11" s="862"/>
      <c r="N11" s="862"/>
      <c r="O11" s="862"/>
      <c r="P11" s="862"/>
      <c r="Q11" s="862"/>
      <c r="R11" s="220"/>
      <c r="S11" s="133"/>
    </row>
    <row r="12" spans="1:19" s="167" customFormat="1" ht="13.5" customHeight="1" x14ac:dyDescent="0.2">
      <c r="A12" s="159"/>
      <c r="B12" s="168"/>
      <c r="D12" s="909" t="s">
        <v>68</v>
      </c>
      <c r="E12" s="864">
        <v>67</v>
      </c>
      <c r="F12" s="864">
        <v>51</v>
      </c>
      <c r="G12" s="864">
        <v>64</v>
      </c>
      <c r="H12" s="864">
        <v>74</v>
      </c>
      <c r="I12" s="864">
        <v>89</v>
      </c>
      <c r="J12" s="864">
        <v>95</v>
      </c>
      <c r="K12" s="864">
        <v>87</v>
      </c>
      <c r="L12" s="864">
        <v>78</v>
      </c>
      <c r="M12" s="864">
        <v>66</v>
      </c>
      <c r="N12" s="864">
        <v>61</v>
      </c>
      <c r="O12" s="864">
        <v>45</v>
      </c>
      <c r="P12" s="864">
        <v>39</v>
      </c>
      <c r="Q12" s="864">
        <v>39</v>
      </c>
      <c r="R12" s="220"/>
      <c r="S12" s="133"/>
    </row>
    <row r="13" spans="1:19" s="156" customFormat="1" ht="18.75" customHeight="1" x14ac:dyDescent="0.2">
      <c r="A13" s="159"/>
      <c r="B13" s="168"/>
      <c r="C13" s="576"/>
      <c r="D13" s="221"/>
      <c r="E13" s="161"/>
      <c r="F13" s="161"/>
      <c r="G13" s="161"/>
      <c r="H13" s="161"/>
      <c r="I13" s="161"/>
      <c r="J13" s="161"/>
      <c r="K13" s="161"/>
      <c r="L13" s="161"/>
      <c r="M13" s="161"/>
      <c r="N13" s="161"/>
      <c r="O13" s="161"/>
      <c r="P13" s="161"/>
      <c r="Q13" s="161"/>
      <c r="R13" s="220"/>
      <c r="S13" s="133"/>
    </row>
    <row r="14" spans="1:19" s="156" customFormat="1" ht="13.5" customHeight="1" x14ac:dyDescent="0.2">
      <c r="A14" s="159"/>
      <c r="B14" s="168"/>
      <c r="C14" s="1530" t="s">
        <v>144</v>
      </c>
      <c r="D14" s="1531"/>
      <c r="E14" s="161"/>
      <c r="F14" s="161"/>
      <c r="G14" s="161"/>
      <c r="H14" s="161"/>
      <c r="I14" s="161"/>
      <c r="J14" s="161"/>
      <c r="K14" s="161"/>
      <c r="L14" s="161"/>
      <c r="M14" s="161"/>
      <c r="N14" s="161"/>
      <c r="O14" s="161"/>
      <c r="P14" s="161"/>
      <c r="Q14" s="161"/>
      <c r="R14" s="220"/>
      <c r="S14" s="133"/>
    </row>
    <row r="15" spans="1:19" s="163" customFormat="1" ht="13.5" customHeight="1" x14ac:dyDescent="0.2">
      <c r="A15" s="159"/>
      <c r="B15" s="168"/>
      <c r="D15" s="909" t="s">
        <v>68</v>
      </c>
      <c r="E15" s="897">
        <v>822</v>
      </c>
      <c r="F15" s="897">
        <v>794</v>
      </c>
      <c r="G15" s="897">
        <v>857</v>
      </c>
      <c r="H15" s="897">
        <v>1206</v>
      </c>
      <c r="I15" s="897">
        <v>1448</v>
      </c>
      <c r="J15" s="897">
        <v>1983</v>
      </c>
      <c r="K15" s="897">
        <v>1653</v>
      </c>
      <c r="L15" s="897">
        <v>1154</v>
      </c>
      <c r="M15" s="897">
        <v>892</v>
      </c>
      <c r="N15" s="897">
        <v>1028</v>
      </c>
      <c r="O15" s="897">
        <v>1001</v>
      </c>
      <c r="P15" s="897">
        <v>742</v>
      </c>
      <c r="Q15" s="897">
        <v>706</v>
      </c>
      <c r="R15" s="223"/>
      <c r="S15" s="157"/>
    </row>
    <row r="16" spans="1:19" s="137" customFormat="1" ht="26.25" customHeight="1" x14ac:dyDescent="0.2">
      <c r="A16" s="928"/>
      <c r="B16" s="136"/>
      <c r="C16" s="929"/>
      <c r="D16" s="930" t="s">
        <v>710</v>
      </c>
      <c r="E16" s="931">
        <v>404</v>
      </c>
      <c r="F16" s="931">
        <v>533</v>
      </c>
      <c r="G16" s="931">
        <v>571</v>
      </c>
      <c r="H16" s="931">
        <v>913</v>
      </c>
      <c r="I16" s="931">
        <v>1091</v>
      </c>
      <c r="J16" s="931">
        <v>1287</v>
      </c>
      <c r="K16" s="931">
        <v>1230</v>
      </c>
      <c r="L16" s="931">
        <v>612</v>
      </c>
      <c r="M16" s="931">
        <v>594</v>
      </c>
      <c r="N16" s="931">
        <v>724</v>
      </c>
      <c r="O16" s="931">
        <v>819</v>
      </c>
      <c r="P16" s="931">
        <v>581</v>
      </c>
      <c r="Q16" s="931">
        <v>548</v>
      </c>
      <c r="R16" s="926"/>
      <c r="S16" s="136"/>
    </row>
    <row r="17" spans="1:19" s="156" customFormat="1" ht="18.75" customHeight="1" x14ac:dyDescent="0.2">
      <c r="A17" s="159"/>
      <c r="B17" s="155"/>
      <c r="C17" s="576" t="s">
        <v>235</v>
      </c>
      <c r="D17" s="932" t="s">
        <v>711</v>
      </c>
      <c r="E17" s="918">
        <v>418</v>
      </c>
      <c r="F17" s="918">
        <v>261</v>
      </c>
      <c r="G17" s="918">
        <v>286</v>
      </c>
      <c r="H17" s="918">
        <v>293</v>
      </c>
      <c r="I17" s="918">
        <v>357</v>
      </c>
      <c r="J17" s="918">
        <v>696</v>
      </c>
      <c r="K17" s="918">
        <v>423</v>
      </c>
      <c r="L17" s="918">
        <v>542</v>
      </c>
      <c r="M17" s="918">
        <v>298</v>
      </c>
      <c r="N17" s="918">
        <v>304</v>
      </c>
      <c r="O17" s="918">
        <v>182</v>
      </c>
      <c r="P17" s="918">
        <v>161</v>
      </c>
      <c r="Q17" s="918">
        <v>158</v>
      </c>
      <c r="R17" s="220"/>
      <c r="S17" s="133"/>
    </row>
    <row r="18" spans="1:19" s="156" customFormat="1" x14ac:dyDescent="0.2">
      <c r="A18" s="159"/>
      <c r="B18" s="155"/>
      <c r="C18" s="576"/>
      <c r="D18" s="224"/>
      <c r="E18" s="161"/>
      <c r="F18" s="161"/>
      <c r="G18" s="161"/>
      <c r="H18" s="161"/>
      <c r="I18" s="161"/>
      <c r="J18" s="161"/>
      <c r="K18" s="161"/>
      <c r="L18" s="161"/>
      <c r="M18" s="161"/>
      <c r="N18" s="161"/>
      <c r="O18" s="161"/>
      <c r="P18" s="161"/>
      <c r="Q18" s="161"/>
      <c r="R18" s="220"/>
      <c r="S18" s="133"/>
    </row>
    <row r="19" spans="1:19" s="156" customFormat="1" ht="13.5" customHeight="1" x14ac:dyDescent="0.2">
      <c r="A19" s="159"/>
      <c r="B19" s="155"/>
      <c r="C19" s="576"/>
      <c r="D19" s="224"/>
      <c r="E19" s="151"/>
      <c r="F19" s="151"/>
      <c r="G19" s="151"/>
      <c r="H19" s="151"/>
      <c r="I19" s="151"/>
      <c r="J19" s="151"/>
      <c r="K19" s="151"/>
      <c r="L19" s="151"/>
      <c r="M19" s="151"/>
      <c r="N19" s="151"/>
      <c r="O19" s="151"/>
      <c r="P19" s="151"/>
      <c r="Q19" s="151"/>
      <c r="R19" s="220"/>
      <c r="S19" s="133"/>
    </row>
    <row r="20" spans="1:19" s="156" customFormat="1" ht="13.5" customHeight="1" x14ac:dyDescent="0.2">
      <c r="A20" s="159"/>
      <c r="B20" s="155"/>
      <c r="C20" s="576"/>
      <c r="D20" s="464"/>
      <c r="E20" s="162"/>
      <c r="F20" s="162"/>
      <c r="G20" s="162"/>
      <c r="H20" s="162"/>
      <c r="I20" s="162"/>
      <c r="J20" s="162"/>
      <c r="K20" s="162"/>
      <c r="L20" s="162"/>
      <c r="M20" s="162"/>
      <c r="N20" s="162"/>
      <c r="O20" s="162"/>
      <c r="P20" s="162"/>
      <c r="Q20" s="162"/>
      <c r="R20" s="220"/>
      <c r="S20" s="133"/>
    </row>
    <row r="21" spans="1:19" s="156" customFormat="1" ht="13.5" customHeight="1" x14ac:dyDescent="0.2">
      <c r="A21" s="159"/>
      <c r="B21" s="155"/>
      <c r="C21" s="576"/>
      <c r="D21" s="464"/>
      <c r="E21" s="162"/>
      <c r="F21" s="162"/>
      <c r="G21" s="162"/>
      <c r="H21" s="162"/>
      <c r="I21" s="162"/>
      <c r="J21" s="162"/>
      <c r="K21" s="162"/>
      <c r="L21" s="162"/>
      <c r="M21" s="162"/>
      <c r="N21" s="162"/>
      <c r="O21" s="162"/>
      <c r="P21" s="162"/>
      <c r="Q21" s="162"/>
      <c r="R21" s="220"/>
      <c r="S21" s="133"/>
    </row>
    <row r="22" spans="1:19" s="156" customFormat="1" ht="13.5" customHeight="1" x14ac:dyDescent="0.2">
      <c r="A22" s="154"/>
      <c r="B22" s="155"/>
      <c r="C22" s="576"/>
      <c r="D22" s="464"/>
      <c r="E22" s="162"/>
      <c r="F22" s="162"/>
      <c r="G22" s="162"/>
      <c r="H22" s="162"/>
      <c r="I22" s="162"/>
      <c r="J22" s="162"/>
      <c r="K22" s="162"/>
      <c r="L22" s="162"/>
      <c r="M22" s="162"/>
      <c r="N22" s="162"/>
      <c r="O22" s="162"/>
      <c r="P22" s="162"/>
      <c r="Q22" s="162"/>
      <c r="R22" s="220"/>
      <c r="S22" s="133"/>
    </row>
    <row r="23" spans="1:19" s="156" customFormat="1" ht="13.5" customHeight="1" x14ac:dyDescent="0.2">
      <c r="A23" s="154"/>
      <c r="B23" s="155"/>
      <c r="C23" s="576"/>
      <c r="D23" s="464"/>
      <c r="E23" s="162"/>
      <c r="F23" s="162"/>
      <c r="G23" s="162"/>
      <c r="H23" s="162"/>
      <c r="I23" s="162"/>
      <c r="J23" s="162"/>
      <c r="K23" s="162"/>
      <c r="L23" s="162"/>
      <c r="M23" s="162"/>
      <c r="N23" s="162"/>
      <c r="O23" s="162"/>
      <c r="P23" s="162"/>
      <c r="Q23" s="162"/>
      <c r="R23" s="220"/>
      <c r="S23" s="133"/>
    </row>
    <row r="24" spans="1:19" s="156" customFormat="1" ht="13.5" customHeight="1" x14ac:dyDescent="0.2">
      <c r="A24" s="154"/>
      <c r="B24" s="155"/>
      <c r="C24" s="576"/>
      <c r="D24" s="464"/>
      <c r="E24" s="162"/>
      <c r="F24" s="162"/>
      <c r="G24" s="162"/>
      <c r="H24" s="162"/>
      <c r="I24" s="162"/>
      <c r="J24" s="162"/>
      <c r="K24" s="162"/>
      <c r="L24" s="162"/>
      <c r="M24" s="162"/>
      <c r="N24" s="162"/>
      <c r="O24" s="162"/>
      <c r="P24" s="162"/>
      <c r="Q24" s="162"/>
      <c r="R24" s="220"/>
      <c r="S24" s="133"/>
    </row>
    <row r="25" spans="1:19" s="156" customFormat="1" ht="13.5" customHeight="1" x14ac:dyDescent="0.2">
      <c r="A25" s="154"/>
      <c r="B25" s="155"/>
      <c r="C25" s="576"/>
      <c r="D25" s="464"/>
      <c r="E25" s="162"/>
      <c r="F25" s="162"/>
      <c r="G25" s="162"/>
      <c r="H25" s="162"/>
      <c r="I25" s="162"/>
      <c r="J25" s="162"/>
      <c r="K25" s="162"/>
      <c r="L25" s="162"/>
      <c r="M25" s="162"/>
      <c r="N25" s="162"/>
      <c r="O25" s="162"/>
      <c r="P25" s="162"/>
      <c r="Q25" s="162"/>
      <c r="R25" s="220"/>
      <c r="S25" s="133"/>
    </row>
    <row r="26" spans="1:19" s="163" customFormat="1" ht="13.5" customHeight="1" x14ac:dyDescent="0.2">
      <c r="A26" s="164"/>
      <c r="B26" s="165"/>
      <c r="C26" s="465"/>
      <c r="D26" s="222"/>
      <c r="E26" s="166"/>
      <c r="F26" s="166"/>
      <c r="G26" s="166"/>
      <c r="H26" s="166"/>
      <c r="I26" s="166"/>
      <c r="J26" s="166"/>
      <c r="K26" s="166"/>
      <c r="L26" s="166"/>
      <c r="M26" s="166"/>
      <c r="N26" s="166"/>
      <c r="O26" s="166"/>
      <c r="P26" s="166"/>
      <c r="Q26" s="166"/>
      <c r="R26" s="223"/>
      <c r="S26" s="157"/>
    </row>
    <row r="27" spans="1:19" ht="13.5" customHeight="1" x14ac:dyDescent="0.2">
      <c r="A27" s="131"/>
      <c r="B27" s="133"/>
      <c r="C27" s="576"/>
      <c r="D27" s="134"/>
      <c r="E27" s="162"/>
      <c r="F27" s="162"/>
      <c r="G27" s="162"/>
      <c r="H27" s="162"/>
      <c r="I27" s="162"/>
      <c r="J27" s="162"/>
      <c r="K27" s="162"/>
      <c r="L27" s="162"/>
      <c r="M27" s="162"/>
      <c r="N27" s="162"/>
      <c r="O27" s="162"/>
      <c r="P27" s="162"/>
      <c r="Q27" s="162"/>
      <c r="R27" s="220"/>
      <c r="S27" s="133"/>
    </row>
    <row r="28" spans="1:19" s="156" customFormat="1" ht="13.5" customHeight="1" x14ac:dyDescent="0.2">
      <c r="A28" s="154"/>
      <c r="B28" s="155"/>
      <c r="C28" s="576"/>
      <c r="D28" s="134"/>
      <c r="E28" s="162"/>
      <c r="F28" s="162"/>
      <c r="G28" s="162"/>
      <c r="H28" s="162"/>
      <c r="I28" s="162"/>
      <c r="J28" s="162"/>
      <c r="K28" s="162"/>
      <c r="L28" s="162"/>
      <c r="M28" s="162"/>
      <c r="N28" s="162"/>
      <c r="O28" s="162"/>
      <c r="P28" s="162"/>
      <c r="Q28" s="162"/>
      <c r="R28" s="220"/>
      <c r="S28" s="133"/>
    </row>
    <row r="29" spans="1:19" s="156" customFormat="1" ht="13.5" customHeight="1" x14ac:dyDescent="0.2">
      <c r="A29" s="154"/>
      <c r="B29" s="155"/>
      <c r="C29" s="576"/>
      <c r="D29" s="224"/>
      <c r="E29" s="162"/>
      <c r="F29" s="162"/>
      <c r="G29" s="162"/>
      <c r="H29" s="162"/>
      <c r="I29" s="162"/>
      <c r="J29" s="162"/>
      <c r="K29" s="162"/>
      <c r="L29" s="162"/>
      <c r="M29" s="162"/>
      <c r="N29" s="162"/>
      <c r="O29" s="162"/>
      <c r="P29" s="162"/>
      <c r="Q29" s="162"/>
      <c r="R29" s="220"/>
      <c r="S29" s="133"/>
    </row>
    <row r="30" spans="1:19" s="156" customFormat="1" ht="13.5" customHeight="1" x14ac:dyDescent="0.2">
      <c r="A30" s="154"/>
      <c r="B30" s="155"/>
      <c r="C30" s="576"/>
      <c r="D30" s="700"/>
      <c r="E30" s="701"/>
      <c r="F30" s="701"/>
      <c r="G30" s="701"/>
      <c r="H30" s="701"/>
      <c r="I30" s="701"/>
      <c r="J30" s="701"/>
      <c r="K30" s="701"/>
      <c r="L30" s="701"/>
      <c r="M30" s="701"/>
      <c r="N30" s="701"/>
      <c r="O30" s="701"/>
      <c r="P30" s="701"/>
      <c r="Q30" s="701"/>
      <c r="R30" s="220"/>
      <c r="S30" s="133"/>
    </row>
    <row r="31" spans="1:19" s="163" customFormat="1" ht="13.5" customHeight="1" x14ac:dyDescent="0.2">
      <c r="A31" s="164"/>
      <c r="B31" s="165"/>
      <c r="C31" s="465"/>
      <c r="D31" s="702"/>
      <c r="E31" s="702"/>
      <c r="F31" s="702"/>
      <c r="G31" s="702"/>
      <c r="H31" s="702"/>
      <c r="I31" s="702"/>
      <c r="J31" s="702"/>
      <c r="K31" s="702"/>
      <c r="L31" s="702"/>
      <c r="M31" s="702"/>
      <c r="N31" s="702"/>
      <c r="O31" s="702"/>
      <c r="P31" s="702"/>
      <c r="Q31" s="702"/>
      <c r="R31" s="223"/>
      <c r="S31" s="157"/>
    </row>
    <row r="32" spans="1:19" ht="35.25" customHeight="1" x14ac:dyDescent="0.2">
      <c r="A32" s="131"/>
      <c r="B32" s="133"/>
      <c r="C32" s="576"/>
      <c r="D32" s="703"/>
      <c r="E32" s="701"/>
      <c r="F32" s="701"/>
      <c r="G32" s="701"/>
      <c r="H32" s="701"/>
      <c r="I32" s="701"/>
      <c r="J32" s="701"/>
      <c r="K32" s="701"/>
      <c r="L32" s="701"/>
      <c r="M32" s="701"/>
      <c r="N32" s="701"/>
      <c r="O32" s="701"/>
      <c r="P32" s="701"/>
      <c r="Q32" s="701"/>
      <c r="R32" s="220"/>
      <c r="S32" s="133"/>
    </row>
    <row r="33" spans="1:19" ht="13.5" customHeight="1" x14ac:dyDescent="0.2">
      <c r="A33" s="131"/>
      <c r="B33" s="133"/>
      <c r="C33" s="910" t="s">
        <v>178</v>
      </c>
      <c r="D33" s="911"/>
      <c r="E33" s="911"/>
      <c r="F33" s="911"/>
      <c r="G33" s="911"/>
      <c r="H33" s="911"/>
      <c r="I33" s="911"/>
      <c r="J33" s="911"/>
      <c r="K33" s="911"/>
      <c r="L33" s="911"/>
      <c r="M33" s="911"/>
      <c r="N33" s="911"/>
      <c r="O33" s="911"/>
      <c r="P33" s="911"/>
      <c r="Q33" s="912"/>
      <c r="R33" s="220"/>
      <c r="S33" s="160"/>
    </row>
    <row r="34" spans="1:19" s="156" customFormat="1" ht="3.75" customHeight="1" x14ac:dyDescent="0.2">
      <c r="A34" s="154"/>
      <c r="B34" s="155"/>
      <c r="C34" s="576"/>
      <c r="D34" s="224"/>
      <c r="E34" s="162"/>
      <c r="F34" s="162"/>
      <c r="G34" s="162"/>
      <c r="H34" s="162"/>
      <c r="I34" s="162"/>
      <c r="J34" s="162"/>
      <c r="K34" s="162"/>
      <c r="L34" s="162"/>
      <c r="M34" s="162"/>
      <c r="N34" s="162"/>
      <c r="O34" s="162"/>
      <c r="P34" s="162"/>
      <c r="Q34" s="162"/>
      <c r="R34" s="220"/>
      <c r="S34" s="133"/>
    </row>
    <row r="35" spans="1:19" ht="12.75" customHeight="1" x14ac:dyDescent="0.2">
      <c r="A35" s="131"/>
      <c r="B35" s="133"/>
      <c r="C35" s="1533"/>
      <c r="D35" s="1533"/>
      <c r="E35" s="896">
        <v>2004</v>
      </c>
      <c r="F35" s="898" t="s">
        <v>712</v>
      </c>
      <c r="G35" s="898" t="s">
        <v>713</v>
      </c>
      <c r="H35" s="898" t="s">
        <v>714</v>
      </c>
      <c r="I35" s="896" t="s">
        <v>715</v>
      </c>
      <c r="J35" s="896" t="s">
        <v>716</v>
      </c>
      <c r="K35" s="896" t="s">
        <v>717</v>
      </c>
      <c r="L35" s="889" t="s">
        <v>718</v>
      </c>
      <c r="M35" s="892" t="s">
        <v>719</v>
      </c>
      <c r="N35" s="906">
        <v>2013</v>
      </c>
      <c r="O35" s="906">
        <v>2014</v>
      </c>
      <c r="P35" s="906">
        <v>2015</v>
      </c>
      <c r="Q35" s="906">
        <v>2016</v>
      </c>
      <c r="R35" s="220"/>
      <c r="S35" s="133"/>
    </row>
    <row r="36" spans="1:19" ht="3.75" customHeight="1" x14ac:dyDescent="0.2">
      <c r="A36" s="131"/>
      <c r="B36" s="133"/>
      <c r="C36" s="863"/>
      <c r="D36" s="863"/>
      <c r="E36" s="850"/>
      <c r="F36" s="850"/>
      <c r="G36" s="884"/>
      <c r="H36" s="899"/>
      <c r="I36" s="962"/>
      <c r="J36" s="962"/>
      <c r="K36" s="962"/>
      <c r="L36" s="884"/>
      <c r="M36" s="884"/>
      <c r="N36" s="907"/>
      <c r="O36" s="907"/>
      <c r="P36" s="907"/>
      <c r="Q36" s="907"/>
      <c r="R36" s="220"/>
      <c r="S36" s="133"/>
    </row>
    <row r="37" spans="1:19" ht="13.5" customHeight="1" x14ac:dyDescent="0.2">
      <c r="A37" s="131"/>
      <c r="B37" s="133"/>
      <c r="C37" s="1530" t="s">
        <v>388</v>
      </c>
      <c r="D37" s="1531"/>
      <c r="E37" s="850"/>
      <c r="F37" s="850"/>
      <c r="G37" s="884"/>
      <c r="H37" s="899"/>
      <c r="I37" s="962"/>
      <c r="J37" s="962"/>
      <c r="K37" s="962"/>
      <c r="L37" s="884"/>
      <c r="M37" s="884"/>
      <c r="N37" s="907"/>
      <c r="O37" s="907"/>
      <c r="P37" s="907"/>
      <c r="Q37" s="907"/>
      <c r="R37" s="220"/>
      <c r="S37" s="133"/>
    </row>
    <row r="38" spans="1:19" s="167" customFormat="1" ht="13.5" customHeight="1" x14ac:dyDescent="0.2">
      <c r="A38" s="159"/>
      <c r="B38" s="168"/>
      <c r="D38" s="909" t="s">
        <v>68</v>
      </c>
      <c r="E38" s="908" t="s">
        <v>389</v>
      </c>
      <c r="F38" s="864">
        <v>34</v>
      </c>
      <c r="G38" s="864">
        <v>49</v>
      </c>
      <c r="H38" s="864">
        <v>28</v>
      </c>
      <c r="I38" s="881">
        <v>54</v>
      </c>
      <c r="J38" s="881">
        <v>423</v>
      </c>
      <c r="K38" s="881">
        <v>324</v>
      </c>
      <c r="L38" s="890">
        <v>266</v>
      </c>
      <c r="M38" s="893">
        <v>550</v>
      </c>
      <c r="N38" s="885">
        <v>547</v>
      </c>
      <c r="O38" s="885">
        <v>344</v>
      </c>
      <c r="P38" s="885">
        <v>254</v>
      </c>
      <c r="Q38" s="885">
        <v>211</v>
      </c>
      <c r="R38" s="220"/>
      <c r="S38" s="133"/>
    </row>
    <row r="39" spans="1:19" s="156" customFormat="1" ht="18.75" customHeight="1" x14ac:dyDescent="0.2">
      <c r="A39" s="154"/>
      <c r="B39" s="155"/>
      <c r="C39" s="576"/>
      <c r="D39" s="221"/>
      <c r="E39" s="851"/>
      <c r="F39" s="851"/>
      <c r="G39" s="894"/>
      <c r="H39" s="161"/>
      <c r="I39" s="883"/>
      <c r="J39" s="883"/>
      <c r="K39" s="883"/>
      <c r="L39" s="886"/>
      <c r="M39" s="894"/>
      <c r="N39" s="888"/>
      <c r="O39" s="888"/>
      <c r="P39" s="888"/>
      <c r="Q39" s="888"/>
      <c r="R39" s="220"/>
      <c r="S39" s="133"/>
    </row>
    <row r="40" spans="1:19" s="156" customFormat="1" ht="13.5" customHeight="1" x14ac:dyDescent="0.2">
      <c r="A40" s="154"/>
      <c r="B40" s="155"/>
      <c r="C40" s="1530" t="s">
        <v>144</v>
      </c>
      <c r="D40" s="1531"/>
      <c r="E40" s="851"/>
      <c r="F40" s="851"/>
      <c r="G40" s="894"/>
      <c r="H40" s="161"/>
      <c r="I40" s="883"/>
      <c r="J40" s="883"/>
      <c r="K40" s="883"/>
      <c r="L40" s="886"/>
      <c r="M40" s="894"/>
      <c r="N40" s="888"/>
      <c r="O40" s="888"/>
      <c r="P40" s="888"/>
      <c r="Q40" s="888"/>
      <c r="R40" s="220"/>
      <c r="S40" s="133"/>
    </row>
    <row r="41" spans="1:19" s="163" customFormat="1" ht="13.5" customHeight="1" x14ac:dyDescent="0.2">
      <c r="A41" s="164"/>
      <c r="B41" s="165"/>
      <c r="D41" s="909" t="s">
        <v>68</v>
      </c>
      <c r="E41" s="908" t="s">
        <v>389</v>
      </c>
      <c r="F41" s="865">
        <v>588</v>
      </c>
      <c r="G41" s="865">
        <v>664</v>
      </c>
      <c r="H41" s="865">
        <v>891</v>
      </c>
      <c r="I41" s="882">
        <v>1422</v>
      </c>
      <c r="J41" s="882">
        <v>19278</v>
      </c>
      <c r="K41" s="882">
        <v>6145</v>
      </c>
      <c r="L41" s="891">
        <v>3601</v>
      </c>
      <c r="M41" s="895">
        <v>8703</v>
      </c>
      <c r="N41" s="887">
        <v>7434</v>
      </c>
      <c r="O41" s="887">
        <v>4460</v>
      </c>
      <c r="P41" s="887">
        <v>3872</v>
      </c>
      <c r="Q41" s="887">
        <v>4126</v>
      </c>
      <c r="R41" s="223"/>
      <c r="S41" s="157"/>
    </row>
    <row r="42" spans="1:19" s="137" customFormat="1" ht="26.25" customHeight="1" x14ac:dyDescent="0.2">
      <c r="A42" s="135"/>
      <c r="B42" s="136"/>
      <c r="C42" s="929"/>
      <c r="D42" s="930" t="s">
        <v>710</v>
      </c>
      <c r="E42" s="933" t="s">
        <v>389</v>
      </c>
      <c r="F42" s="935">
        <v>186</v>
      </c>
      <c r="G42" s="935">
        <v>101</v>
      </c>
      <c r="H42" s="935">
        <v>116</v>
      </c>
      <c r="I42" s="934">
        <v>122</v>
      </c>
      <c r="J42" s="934">
        <v>9492</v>
      </c>
      <c r="K42" s="934">
        <v>3334</v>
      </c>
      <c r="L42" s="936">
        <v>2266</v>
      </c>
      <c r="M42" s="937">
        <v>4718</v>
      </c>
      <c r="N42" s="938">
        <v>3439</v>
      </c>
      <c r="O42" s="938">
        <v>2281</v>
      </c>
      <c r="P42" s="938">
        <v>2413</v>
      </c>
      <c r="Q42" s="938">
        <v>2142</v>
      </c>
      <c r="R42" s="926"/>
      <c r="S42" s="136"/>
    </row>
    <row r="43" spans="1:19" s="156" customFormat="1" ht="18.75" customHeight="1" x14ac:dyDescent="0.2">
      <c r="A43" s="154"/>
      <c r="B43" s="155"/>
      <c r="C43" s="576" t="s">
        <v>235</v>
      </c>
      <c r="D43" s="932" t="s">
        <v>711</v>
      </c>
      <c r="E43" s="908" t="s">
        <v>389</v>
      </c>
      <c r="F43" s="914">
        <v>402</v>
      </c>
      <c r="G43" s="914">
        <v>563</v>
      </c>
      <c r="H43" s="914">
        <v>775</v>
      </c>
      <c r="I43" s="913">
        <v>1300</v>
      </c>
      <c r="J43" s="913">
        <v>9786</v>
      </c>
      <c r="K43" s="913">
        <v>2811</v>
      </c>
      <c r="L43" s="915">
        <v>1335</v>
      </c>
      <c r="M43" s="916">
        <v>3985</v>
      </c>
      <c r="N43" s="917">
        <v>3995</v>
      </c>
      <c r="O43" s="917">
        <v>2179</v>
      </c>
      <c r="P43" s="917">
        <v>1459</v>
      </c>
      <c r="Q43" s="917">
        <v>1984</v>
      </c>
      <c r="R43" s="220"/>
      <c r="S43" s="133"/>
    </row>
    <row r="44" spans="1:19" s="156" customFormat="1" ht="13.5" customHeight="1" x14ac:dyDescent="0.2">
      <c r="A44" s="154"/>
      <c r="B44" s="155"/>
      <c r="C44" s="576"/>
      <c r="D44" s="224"/>
      <c r="E44" s="162"/>
      <c r="F44" s="162"/>
      <c r="G44" s="162"/>
      <c r="H44" s="162"/>
      <c r="I44" s="162"/>
      <c r="J44" s="162"/>
      <c r="K44" s="162"/>
      <c r="L44" s="162"/>
      <c r="M44" s="162"/>
      <c r="N44" s="162"/>
      <c r="O44" s="162"/>
      <c r="P44" s="162"/>
      <c r="Q44" s="162"/>
      <c r="R44" s="220"/>
      <c r="S44" s="133"/>
    </row>
    <row r="45" spans="1:19" s="866" customFormat="1" ht="13.5" customHeight="1" x14ac:dyDescent="0.2">
      <c r="A45" s="868"/>
      <c r="B45" s="868"/>
      <c r="C45" s="869"/>
      <c r="D45" s="700"/>
      <c r="E45" s="701"/>
      <c r="F45" s="701"/>
      <c r="G45" s="701"/>
      <c r="H45" s="701"/>
      <c r="I45" s="701"/>
      <c r="J45" s="701"/>
      <c r="K45" s="701"/>
      <c r="L45" s="701"/>
      <c r="M45" s="701"/>
      <c r="N45" s="701"/>
      <c r="O45" s="701"/>
      <c r="P45" s="701"/>
      <c r="Q45" s="701"/>
      <c r="R45" s="220"/>
      <c r="S45" s="133"/>
    </row>
    <row r="46" spans="1:19" s="867" customFormat="1" ht="13.5" customHeight="1" x14ac:dyDescent="0.2">
      <c r="A46" s="702"/>
      <c r="B46" s="702"/>
      <c r="C46" s="871"/>
      <c r="D46" s="702"/>
      <c r="E46" s="872"/>
      <c r="F46" s="872"/>
      <c r="G46" s="872"/>
      <c r="H46" s="872"/>
      <c r="I46" s="872"/>
      <c r="J46" s="872"/>
      <c r="K46" s="872"/>
      <c r="L46" s="872"/>
      <c r="M46" s="872"/>
      <c r="N46" s="872"/>
      <c r="O46" s="872"/>
      <c r="P46" s="872"/>
      <c r="Q46" s="872"/>
      <c r="R46" s="220"/>
      <c r="S46" s="133"/>
    </row>
    <row r="47" spans="1:19" s="578" customFormat="1" ht="13.5" customHeight="1" x14ac:dyDescent="0.2">
      <c r="A47" s="870"/>
      <c r="B47" s="870"/>
      <c r="C47" s="869"/>
      <c r="D47" s="703"/>
      <c r="E47" s="701"/>
      <c r="F47" s="701"/>
      <c r="G47" s="701"/>
      <c r="H47" s="701"/>
      <c r="I47" s="701"/>
      <c r="J47" s="701"/>
      <c r="K47" s="701"/>
      <c r="L47" s="701"/>
      <c r="M47" s="701"/>
      <c r="N47" s="701"/>
      <c r="O47" s="701"/>
      <c r="P47" s="701"/>
      <c r="Q47" s="701"/>
      <c r="R47" s="220"/>
      <c r="S47" s="133"/>
    </row>
    <row r="48" spans="1:19" s="866" customFormat="1" ht="13.5" customHeight="1" x14ac:dyDescent="0.2">
      <c r="A48" s="868"/>
      <c r="B48" s="868"/>
      <c r="C48" s="869"/>
      <c r="D48" s="703"/>
      <c r="E48" s="701"/>
      <c r="F48" s="701"/>
      <c r="G48" s="701"/>
      <c r="H48" s="701"/>
      <c r="I48" s="701"/>
      <c r="J48" s="701"/>
      <c r="K48" s="701"/>
      <c r="L48" s="701"/>
      <c r="M48" s="701"/>
      <c r="N48" s="701"/>
      <c r="O48" s="701"/>
      <c r="P48" s="701"/>
      <c r="Q48" s="701"/>
      <c r="R48" s="220"/>
      <c r="S48" s="133"/>
    </row>
    <row r="49" spans="1:19" s="866" customFormat="1" ht="13.5" customHeight="1" x14ac:dyDescent="0.2">
      <c r="A49" s="868"/>
      <c r="B49" s="868"/>
      <c r="C49" s="869"/>
      <c r="D49" s="700"/>
      <c r="E49" s="701"/>
      <c r="F49" s="701"/>
      <c r="G49" s="701"/>
      <c r="H49" s="701"/>
      <c r="I49" s="701"/>
      <c r="J49" s="701"/>
      <c r="K49" s="701"/>
      <c r="L49" s="701"/>
      <c r="M49" s="701"/>
      <c r="N49" s="701"/>
      <c r="O49" s="701"/>
      <c r="P49" s="701"/>
      <c r="Q49" s="701"/>
      <c r="R49" s="220"/>
      <c r="S49" s="133"/>
    </row>
    <row r="50" spans="1:19" s="866" customFormat="1" ht="13.5" customHeight="1" x14ac:dyDescent="0.2">
      <c r="A50" s="868"/>
      <c r="B50" s="868"/>
      <c r="C50" s="869"/>
      <c r="D50" s="700"/>
      <c r="E50" s="701"/>
      <c r="F50" s="701"/>
      <c r="G50" s="701"/>
      <c r="H50" s="701"/>
      <c r="I50" s="701"/>
      <c r="J50" s="701"/>
      <c r="K50" s="701"/>
      <c r="L50" s="701"/>
      <c r="M50" s="701"/>
      <c r="N50" s="701"/>
      <c r="O50" s="701"/>
      <c r="P50" s="701"/>
      <c r="Q50" s="701"/>
      <c r="R50" s="220"/>
      <c r="S50" s="133"/>
    </row>
    <row r="51" spans="1:19" s="578" customFormat="1" ht="13.5" customHeight="1" x14ac:dyDescent="0.2">
      <c r="A51" s="870"/>
      <c r="B51" s="870"/>
      <c r="C51" s="873"/>
      <c r="D51" s="1538"/>
      <c r="E51" s="1538"/>
      <c r="F51" s="1538"/>
      <c r="G51" s="1538"/>
      <c r="H51" s="874"/>
      <c r="I51" s="874"/>
      <c r="J51" s="874"/>
      <c r="K51" s="874"/>
      <c r="L51" s="874"/>
      <c r="M51" s="874"/>
      <c r="N51" s="874"/>
      <c r="O51" s="874"/>
      <c r="P51" s="874"/>
      <c r="Q51" s="874"/>
      <c r="R51" s="220"/>
      <c r="S51" s="133"/>
    </row>
    <row r="52" spans="1:19" s="578" customFormat="1" ht="13.5" customHeight="1" x14ac:dyDescent="0.2">
      <c r="A52" s="870"/>
      <c r="B52" s="870"/>
      <c r="C52" s="870"/>
      <c r="D52" s="870"/>
      <c r="E52" s="870"/>
      <c r="F52" s="870"/>
      <c r="G52" s="870"/>
      <c r="H52" s="870"/>
      <c r="I52" s="870"/>
      <c r="J52" s="870"/>
      <c r="K52" s="870"/>
      <c r="L52" s="870"/>
      <c r="M52" s="870"/>
      <c r="N52" s="870"/>
      <c r="O52" s="870"/>
      <c r="P52" s="870"/>
      <c r="Q52" s="870"/>
      <c r="R52" s="220"/>
      <c r="S52" s="133"/>
    </row>
    <row r="53" spans="1:19" s="578" customFormat="1" ht="13.5" customHeight="1" x14ac:dyDescent="0.2">
      <c r="A53" s="870"/>
      <c r="B53" s="870"/>
      <c r="C53" s="875"/>
      <c r="D53" s="876"/>
      <c r="E53" s="877"/>
      <c r="F53" s="877"/>
      <c r="G53" s="877"/>
      <c r="H53" s="877"/>
      <c r="I53" s="877"/>
      <c r="J53" s="877"/>
      <c r="K53" s="877"/>
      <c r="L53" s="877"/>
      <c r="M53" s="877"/>
      <c r="N53" s="877"/>
      <c r="O53" s="877"/>
      <c r="P53" s="877"/>
      <c r="Q53" s="877"/>
      <c r="R53" s="220"/>
      <c r="S53" s="133"/>
    </row>
    <row r="54" spans="1:19" s="578" customFormat="1" ht="13.5" customHeight="1" x14ac:dyDescent="0.2">
      <c r="A54" s="870"/>
      <c r="B54" s="870"/>
      <c r="C54" s="1533"/>
      <c r="D54" s="1533"/>
      <c r="E54" s="878"/>
      <c r="F54" s="878"/>
      <c r="G54" s="878"/>
      <c r="H54" s="878"/>
      <c r="I54" s="878"/>
      <c r="J54" s="878"/>
      <c r="K54" s="878"/>
      <c r="L54" s="878"/>
      <c r="M54" s="878"/>
      <c r="N54" s="878"/>
      <c r="O54" s="878"/>
      <c r="P54" s="878"/>
      <c r="Q54" s="878"/>
      <c r="R54" s="220"/>
      <c r="S54" s="133"/>
    </row>
    <row r="55" spans="1:19" s="578" customFormat="1" ht="13.5" customHeight="1" x14ac:dyDescent="0.2">
      <c r="A55" s="870"/>
      <c r="B55" s="870"/>
      <c r="C55" s="1537"/>
      <c r="D55" s="1537"/>
      <c r="E55" s="879"/>
      <c r="F55" s="879"/>
      <c r="G55" s="879"/>
      <c r="H55" s="879"/>
      <c r="I55" s="879"/>
      <c r="J55" s="879"/>
      <c r="K55" s="879"/>
      <c r="L55" s="879"/>
      <c r="M55" s="879"/>
      <c r="N55" s="879"/>
      <c r="O55" s="879"/>
      <c r="P55" s="879"/>
      <c r="Q55" s="879"/>
      <c r="R55" s="220"/>
      <c r="S55" s="133"/>
    </row>
    <row r="56" spans="1:19" s="578" customFormat="1" ht="13.5" customHeight="1" x14ac:dyDescent="0.2">
      <c r="A56" s="870"/>
      <c r="B56" s="870"/>
      <c r="C56" s="871"/>
      <c r="D56" s="880"/>
      <c r="E56" s="879"/>
      <c r="F56" s="879"/>
      <c r="G56" s="879"/>
      <c r="H56" s="879"/>
      <c r="I56" s="879"/>
      <c r="J56" s="879"/>
      <c r="K56" s="879"/>
      <c r="L56" s="879"/>
      <c r="M56" s="879"/>
      <c r="N56" s="879"/>
      <c r="O56" s="879"/>
      <c r="P56" s="879"/>
      <c r="Q56" s="879"/>
      <c r="R56" s="220"/>
      <c r="S56" s="133"/>
    </row>
    <row r="57" spans="1:19" s="578" customFormat="1" ht="13.5" customHeight="1" x14ac:dyDescent="0.2">
      <c r="A57" s="870"/>
      <c r="B57" s="870"/>
      <c r="C57" s="869"/>
      <c r="D57" s="703"/>
      <c r="E57" s="879"/>
      <c r="F57" s="879"/>
      <c r="G57" s="879"/>
      <c r="H57" s="879"/>
      <c r="I57" s="879"/>
      <c r="J57" s="879"/>
      <c r="K57" s="879"/>
      <c r="L57" s="879"/>
      <c r="M57" s="879"/>
      <c r="N57" s="879"/>
      <c r="O57" s="879"/>
      <c r="P57" s="879"/>
      <c r="Q57" s="879"/>
      <c r="R57" s="220"/>
      <c r="S57" s="133"/>
    </row>
    <row r="58" spans="1:19" s="927" customFormat="1" ht="13.5" customHeight="1" x14ac:dyDescent="0.2">
      <c r="A58" s="925"/>
      <c r="B58" s="925"/>
      <c r="C58" s="1536" t="s">
        <v>720</v>
      </c>
      <c r="D58" s="1536"/>
      <c r="E58" s="1536"/>
      <c r="F58" s="1536"/>
      <c r="G58" s="1536"/>
      <c r="H58" s="1536"/>
      <c r="I58" s="1536"/>
      <c r="J58" s="1536"/>
      <c r="K58" s="1536"/>
      <c r="L58" s="1536"/>
      <c r="M58" s="1536"/>
      <c r="N58" s="1536"/>
      <c r="O58" s="1536"/>
      <c r="P58" s="1536"/>
      <c r="Q58" s="1536"/>
      <c r="R58" s="926"/>
      <c r="S58" s="136"/>
    </row>
    <row r="59" spans="1:19" s="137" customFormat="1" ht="13.5" customHeight="1" x14ac:dyDescent="0.2">
      <c r="A59" s="925"/>
      <c r="B59" s="925"/>
      <c r="C59" s="1536"/>
      <c r="D59" s="1536"/>
      <c r="E59" s="1536"/>
      <c r="F59" s="1536"/>
      <c r="G59" s="1536"/>
      <c r="H59" s="1536"/>
      <c r="I59" s="1536"/>
      <c r="J59" s="1536"/>
      <c r="K59" s="1536"/>
      <c r="L59" s="1536"/>
      <c r="M59" s="1536"/>
      <c r="N59" s="1536"/>
      <c r="O59" s="1536"/>
      <c r="P59" s="1536"/>
      <c r="Q59" s="1536"/>
      <c r="R59" s="926"/>
      <c r="S59" s="136"/>
    </row>
    <row r="60" spans="1:19" s="397" customFormat="1" ht="13.5" customHeight="1" x14ac:dyDescent="0.2">
      <c r="A60" s="870"/>
      <c r="B60" s="870"/>
      <c r="C60" s="460" t="s">
        <v>432</v>
      </c>
      <c r="D60" s="418"/>
      <c r="E60" s="900"/>
      <c r="F60" s="900"/>
      <c r="G60" s="900"/>
      <c r="H60" s="900"/>
      <c r="I60" s="901" t="s">
        <v>134</v>
      </c>
      <c r="J60" s="902"/>
      <c r="K60" s="902"/>
      <c r="L60" s="902"/>
      <c r="M60" s="492"/>
      <c r="N60" s="556"/>
      <c r="O60" s="556"/>
      <c r="P60" s="556"/>
      <c r="Q60" s="556"/>
      <c r="R60" s="220"/>
    </row>
    <row r="61" spans="1:19" ht="13.5" customHeight="1" x14ac:dyDescent="0.2">
      <c r="A61" s="131"/>
      <c r="B61" s="133"/>
      <c r="C61" s="438"/>
      <c r="D61" s="133"/>
      <c r="E61" s="170"/>
      <c r="F61" s="1465">
        <v>42948</v>
      </c>
      <c r="G61" s="1465"/>
      <c r="H61" s="1465"/>
      <c r="I61" s="1465"/>
      <c r="J61" s="1465"/>
      <c r="K61" s="1465"/>
      <c r="L61" s="1465"/>
      <c r="M61" s="1465"/>
      <c r="N61" s="1465"/>
      <c r="O61" s="1465"/>
      <c r="P61" s="1465"/>
      <c r="Q61" s="1465"/>
      <c r="R61" s="387">
        <v>9</v>
      </c>
      <c r="S61" s="133"/>
    </row>
    <row r="62" spans="1:19" ht="15" customHeight="1" x14ac:dyDescent="0.2">
      <c r="B62" s="438"/>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J8"/>
    <mergeCell ref="K8:Q8"/>
  </mergeCells>
  <conditionalFormatting sqref="E9:Q11 E8 H35:Q37 E35:G35">
    <cfRule type="cellIs" dxfId="14"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42" t="s">
        <v>320</v>
      </c>
      <c r="E1" s="1542"/>
      <c r="F1" s="1542"/>
      <c r="G1" s="1542"/>
      <c r="H1" s="1542"/>
      <c r="I1" s="1542"/>
      <c r="J1" s="1542"/>
      <c r="K1" s="1542"/>
      <c r="L1" s="1542"/>
      <c r="M1" s="1542"/>
      <c r="N1" s="1542"/>
      <c r="O1" s="1542"/>
      <c r="P1" s="1542"/>
      <c r="Q1" s="1542"/>
      <c r="R1" s="1542"/>
      <c r="S1" s="2"/>
    </row>
    <row r="2" spans="1:19" ht="6" customHeight="1" x14ac:dyDescent="0.2">
      <c r="A2" s="2"/>
      <c r="B2" s="1543"/>
      <c r="C2" s="1544"/>
      <c r="D2" s="1545"/>
      <c r="E2" s="4"/>
      <c r="F2" s="4"/>
      <c r="G2" s="4"/>
      <c r="H2" s="4"/>
      <c r="I2" s="4"/>
      <c r="J2" s="4"/>
      <c r="K2" s="4"/>
      <c r="L2" s="4"/>
      <c r="M2" s="4"/>
      <c r="N2" s="4"/>
      <c r="O2" s="4"/>
      <c r="P2" s="4"/>
      <c r="Q2" s="4"/>
      <c r="R2" s="4"/>
      <c r="S2" s="2"/>
    </row>
    <row r="3" spans="1:19" ht="13.5" customHeight="1" thickBot="1" x14ac:dyDescent="0.25">
      <c r="A3" s="2"/>
      <c r="B3" s="213"/>
      <c r="C3" s="4"/>
      <c r="D3" s="4"/>
      <c r="E3" s="591"/>
      <c r="F3" s="591"/>
      <c r="G3" s="591"/>
      <c r="H3" s="591"/>
      <c r="I3" s="517"/>
      <c r="J3" s="591"/>
      <c r="K3" s="591"/>
      <c r="L3" s="591"/>
      <c r="M3" s="591"/>
      <c r="N3" s="591"/>
      <c r="O3" s="591"/>
      <c r="P3" s="591"/>
      <c r="Q3" s="591" t="s">
        <v>73</v>
      </c>
      <c r="R3" s="4"/>
      <c r="S3" s="2"/>
    </row>
    <row r="4" spans="1:19" s="7" customFormat="1" ht="13.5" customHeight="1" thickBot="1" x14ac:dyDescent="0.25">
      <c r="A4" s="6"/>
      <c r="B4" s="212"/>
      <c r="C4" s="383" t="s">
        <v>213</v>
      </c>
      <c r="D4" s="518"/>
      <c r="E4" s="518"/>
      <c r="F4" s="518"/>
      <c r="G4" s="518"/>
      <c r="H4" s="518"/>
      <c r="I4" s="518"/>
      <c r="J4" s="518"/>
      <c r="K4" s="518"/>
      <c r="L4" s="518"/>
      <c r="M4" s="518"/>
      <c r="N4" s="518"/>
      <c r="O4" s="518"/>
      <c r="P4" s="518"/>
      <c r="Q4" s="519"/>
      <c r="R4" s="4"/>
      <c r="S4" s="6"/>
    </row>
    <row r="5" spans="1:19" ht="4.5" customHeight="1" x14ac:dyDescent="0.2">
      <c r="A5" s="2"/>
      <c r="B5" s="213"/>
      <c r="C5" s="1546" t="s">
        <v>78</v>
      </c>
      <c r="D5" s="1546"/>
      <c r="E5" s="1547"/>
      <c r="F5" s="1547"/>
      <c r="G5" s="1547"/>
      <c r="H5" s="1547"/>
      <c r="I5" s="1547"/>
      <c r="J5" s="1547"/>
      <c r="K5" s="1547"/>
      <c r="L5" s="1547"/>
      <c r="M5" s="1547"/>
      <c r="N5" s="1547"/>
      <c r="O5" s="595"/>
      <c r="P5" s="595"/>
      <c r="Q5" s="595"/>
      <c r="R5" s="4"/>
      <c r="S5" s="2"/>
    </row>
    <row r="6" spans="1:19" ht="12" customHeight="1" x14ac:dyDescent="0.2">
      <c r="A6" s="2"/>
      <c r="B6" s="213"/>
      <c r="C6" s="1546"/>
      <c r="D6" s="1546"/>
      <c r="E6" s="1548" t="str">
        <f>+'11desemprego_IEFP'!E6:N6</f>
        <v>2016</v>
      </c>
      <c r="F6" s="1548"/>
      <c r="G6" s="1548"/>
      <c r="H6" s="1548"/>
      <c r="I6" s="1548"/>
      <c r="J6" s="1548"/>
      <c r="K6" s="1549" t="str">
        <f>+'11desemprego_IEFP'!K6</f>
        <v>2017</v>
      </c>
      <c r="L6" s="1548"/>
      <c r="M6" s="1548"/>
      <c r="N6" s="1548"/>
      <c r="O6" s="1548"/>
      <c r="P6" s="1548"/>
      <c r="Q6" s="1548"/>
      <c r="R6" s="4"/>
      <c r="S6" s="2"/>
    </row>
    <row r="7" spans="1:19" x14ac:dyDescent="0.2">
      <c r="A7" s="2"/>
      <c r="B7" s="213"/>
      <c r="C7" s="598"/>
      <c r="D7" s="598"/>
      <c r="E7" s="592" t="s">
        <v>99</v>
      </c>
      <c r="F7" s="699" t="s">
        <v>98</v>
      </c>
      <c r="G7" s="699" t="s">
        <v>97</v>
      </c>
      <c r="H7" s="699" t="s">
        <v>96</v>
      </c>
      <c r="I7" s="699" t="s">
        <v>95</v>
      </c>
      <c r="J7" s="699" t="s">
        <v>94</v>
      </c>
      <c r="K7" s="699" t="s">
        <v>93</v>
      </c>
      <c r="L7" s="699" t="s">
        <v>104</v>
      </c>
      <c r="M7" s="699" t="s">
        <v>103</v>
      </c>
      <c r="N7" s="699" t="s">
        <v>102</v>
      </c>
      <c r="O7" s="699" t="s">
        <v>101</v>
      </c>
      <c r="P7" s="699" t="s">
        <v>100</v>
      </c>
      <c r="Q7" s="699" t="s">
        <v>99</v>
      </c>
      <c r="R7" s="595"/>
      <c r="S7" s="2"/>
    </row>
    <row r="8" spans="1:19" s="513" customFormat="1" ht="15" customHeight="1" x14ac:dyDescent="0.2">
      <c r="A8" s="91"/>
      <c r="B8" s="214"/>
      <c r="C8" s="1541" t="s">
        <v>68</v>
      </c>
      <c r="D8" s="1541"/>
      <c r="E8" s="520">
        <v>47270</v>
      </c>
      <c r="F8" s="521">
        <v>50372</v>
      </c>
      <c r="G8" s="521">
        <v>65454</v>
      </c>
      <c r="H8" s="521">
        <v>58289</v>
      </c>
      <c r="I8" s="521">
        <v>58242</v>
      </c>
      <c r="J8" s="521">
        <v>46032</v>
      </c>
      <c r="K8" s="521">
        <v>59506</v>
      </c>
      <c r="L8" s="521">
        <v>43954</v>
      </c>
      <c r="M8" s="521">
        <v>50848</v>
      </c>
      <c r="N8" s="521">
        <v>37706</v>
      </c>
      <c r="O8" s="521">
        <v>43573</v>
      </c>
      <c r="P8" s="521">
        <v>41206</v>
      </c>
      <c r="Q8" s="521">
        <v>43355</v>
      </c>
      <c r="R8" s="514"/>
      <c r="S8" s="91"/>
    </row>
    <row r="9" spans="1:19" s="515" customFormat="1" ht="11.25" customHeight="1" x14ac:dyDescent="0.2">
      <c r="A9" s="522"/>
      <c r="B9" s="523"/>
      <c r="C9" s="524"/>
      <c r="D9" s="450" t="s">
        <v>187</v>
      </c>
      <c r="E9" s="148">
        <v>17218</v>
      </c>
      <c r="F9" s="158">
        <v>17861</v>
      </c>
      <c r="G9" s="158">
        <v>24367</v>
      </c>
      <c r="H9" s="158">
        <v>18986</v>
      </c>
      <c r="I9" s="158">
        <v>17680</v>
      </c>
      <c r="J9" s="158">
        <v>15172</v>
      </c>
      <c r="K9" s="158">
        <v>19649</v>
      </c>
      <c r="L9" s="158">
        <v>15305</v>
      </c>
      <c r="M9" s="158">
        <v>18156</v>
      </c>
      <c r="N9" s="158">
        <v>13357</v>
      </c>
      <c r="O9" s="158">
        <v>15393</v>
      </c>
      <c r="P9" s="158">
        <v>15221</v>
      </c>
      <c r="Q9" s="158">
        <v>15887</v>
      </c>
      <c r="R9" s="525"/>
      <c r="S9" s="522"/>
    </row>
    <row r="10" spans="1:19" s="515" customFormat="1" ht="11.25" customHeight="1" x14ac:dyDescent="0.2">
      <c r="A10" s="522"/>
      <c r="B10" s="523"/>
      <c r="C10" s="524"/>
      <c r="D10" s="450" t="s">
        <v>188</v>
      </c>
      <c r="E10" s="148">
        <v>9810</v>
      </c>
      <c r="F10" s="158">
        <v>10785</v>
      </c>
      <c r="G10" s="158">
        <v>13736</v>
      </c>
      <c r="H10" s="158">
        <v>11712</v>
      </c>
      <c r="I10" s="158">
        <v>10505</v>
      </c>
      <c r="J10" s="158">
        <v>9732</v>
      </c>
      <c r="K10" s="158">
        <v>12220</v>
      </c>
      <c r="L10" s="158">
        <v>8845</v>
      </c>
      <c r="M10" s="158">
        <v>10121</v>
      </c>
      <c r="N10" s="158">
        <v>7563</v>
      </c>
      <c r="O10" s="158">
        <v>8481</v>
      </c>
      <c r="P10" s="158">
        <v>8369</v>
      </c>
      <c r="Q10" s="158">
        <v>9120</v>
      </c>
      <c r="R10" s="525"/>
      <c r="S10" s="522"/>
    </row>
    <row r="11" spans="1:19" s="515" customFormat="1" ht="11.25" customHeight="1" x14ac:dyDescent="0.2">
      <c r="A11" s="522"/>
      <c r="B11" s="523"/>
      <c r="C11" s="524"/>
      <c r="D11" s="450" t="s">
        <v>189</v>
      </c>
      <c r="E11" s="148">
        <v>12836</v>
      </c>
      <c r="F11" s="158">
        <v>13482</v>
      </c>
      <c r="G11" s="158">
        <v>16420</v>
      </c>
      <c r="H11" s="158">
        <v>14644</v>
      </c>
      <c r="I11" s="158">
        <v>13538</v>
      </c>
      <c r="J11" s="158">
        <v>11033</v>
      </c>
      <c r="K11" s="158">
        <v>16067</v>
      </c>
      <c r="L11" s="158">
        <v>12143</v>
      </c>
      <c r="M11" s="158">
        <v>14166</v>
      </c>
      <c r="N11" s="158">
        <v>10258</v>
      </c>
      <c r="O11" s="158">
        <v>12195</v>
      </c>
      <c r="P11" s="158">
        <v>10959</v>
      </c>
      <c r="Q11" s="158">
        <v>11061</v>
      </c>
      <c r="R11" s="525"/>
      <c r="S11" s="522"/>
    </row>
    <row r="12" spans="1:19" s="515" customFormat="1" ht="11.25" customHeight="1" x14ac:dyDescent="0.2">
      <c r="A12" s="522"/>
      <c r="B12" s="523"/>
      <c r="C12" s="524"/>
      <c r="D12" s="450" t="s">
        <v>190</v>
      </c>
      <c r="E12" s="148">
        <v>3782</v>
      </c>
      <c r="F12" s="158">
        <v>4299</v>
      </c>
      <c r="G12" s="158">
        <v>4915</v>
      </c>
      <c r="H12" s="158">
        <v>5553</v>
      </c>
      <c r="I12" s="158">
        <v>4477</v>
      </c>
      <c r="J12" s="158">
        <v>3802</v>
      </c>
      <c r="K12" s="158">
        <v>4796</v>
      </c>
      <c r="L12" s="158">
        <v>3361</v>
      </c>
      <c r="M12" s="158">
        <v>3948</v>
      </c>
      <c r="N12" s="158">
        <v>2874</v>
      </c>
      <c r="O12" s="158">
        <v>3188</v>
      </c>
      <c r="P12" s="158">
        <v>3174</v>
      </c>
      <c r="Q12" s="158">
        <v>3724</v>
      </c>
      <c r="R12" s="525"/>
      <c r="S12" s="522"/>
    </row>
    <row r="13" spans="1:19" s="515" customFormat="1" ht="11.25" customHeight="1" x14ac:dyDescent="0.2">
      <c r="A13" s="522"/>
      <c r="B13" s="523"/>
      <c r="C13" s="524"/>
      <c r="D13" s="450" t="s">
        <v>191</v>
      </c>
      <c r="E13" s="148">
        <v>1556</v>
      </c>
      <c r="F13" s="158">
        <v>1775</v>
      </c>
      <c r="G13" s="158">
        <v>2951</v>
      </c>
      <c r="H13" s="158">
        <v>4546</v>
      </c>
      <c r="I13" s="158">
        <v>9353</v>
      </c>
      <c r="J13" s="158">
        <v>4374</v>
      </c>
      <c r="K13" s="158">
        <v>3838</v>
      </c>
      <c r="L13" s="158">
        <v>2313</v>
      </c>
      <c r="M13" s="158">
        <v>2290</v>
      </c>
      <c r="N13" s="158">
        <v>1422</v>
      </c>
      <c r="O13" s="158">
        <v>1627</v>
      </c>
      <c r="P13" s="158">
        <v>1457</v>
      </c>
      <c r="Q13" s="158">
        <v>1432</v>
      </c>
      <c r="R13" s="525"/>
      <c r="S13" s="522"/>
    </row>
    <row r="14" spans="1:19" s="515" customFormat="1" ht="11.25" customHeight="1" x14ac:dyDescent="0.2">
      <c r="A14" s="522"/>
      <c r="B14" s="523"/>
      <c r="C14" s="524"/>
      <c r="D14" s="450" t="s">
        <v>130</v>
      </c>
      <c r="E14" s="148">
        <v>920</v>
      </c>
      <c r="F14" s="158">
        <v>938</v>
      </c>
      <c r="G14" s="158">
        <v>1363</v>
      </c>
      <c r="H14" s="158">
        <v>1373</v>
      </c>
      <c r="I14" s="158">
        <v>1328</v>
      </c>
      <c r="J14" s="158">
        <v>926</v>
      </c>
      <c r="K14" s="158">
        <v>1368</v>
      </c>
      <c r="L14" s="158">
        <v>864</v>
      </c>
      <c r="M14" s="158">
        <v>1098</v>
      </c>
      <c r="N14" s="158">
        <v>1344</v>
      </c>
      <c r="O14" s="158">
        <v>1611</v>
      </c>
      <c r="P14" s="158">
        <v>973</v>
      </c>
      <c r="Q14" s="158">
        <v>912</v>
      </c>
      <c r="R14" s="525"/>
      <c r="S14" s="522"/>
    </row>
    <row r="15" spans="1:19" s="515" customFormat="1" ht="11.25" customHeight="1" x14ac:dyDescent="0.2">
      <c r="A15" s="522"/>
      <c r="B15" s="523"/>
      <c r="C15" s="524"/>
      <c r="D15" s="450" t="s">
        <v>131</v>
      </c>
      <c r="E15" s="148">
        <v>1148</v>
      </c>
      <c r="F15" s="158">
        <v>1232</v>
      </c>
      <c r="G15" s="158">
        <v>1702</v>
      </c>
      <c r="H15" s="158">
        <v>1475</v>
      </c>
      <c r="I15" s="158">
        <v>1361</v>
      </c>
      <c r="J15" s="158">
        <v>993</v>
      </c>
      <c r="K15" s="158">
        <v>1568</v>
      </c>
      <c r="L15" s="158">
        <v>1123</v>
      </c>
      <c r="M15" s="158">
        <v>1069</v>
      </c>
      <c r="N15" s="158">
        <v>888</v>
      </c>
      <c r="O15" s="158">
        <v>1078</v>
      </c>
      <c r="P15" s="158">
        <v>1053</v>
      </c>
      <c r="Q15" s="158">
        <v>1219</v>
      </c>
      <c r="R15" s="525"/>
      <c r="S15" s="522"/>
    </row>
    <row r="16" spans="1:19" s="531" customFormat="1" ht="15" customHeight="1" x14ac:dyDescent="0.2">
      <c r="A16" s="526"/>
      <c r="B16" s="527"/>
      <c r="C16" s="1541" t="s">
        <v>288</v>
      </c>
      <c r="D16" s="1541"/>
      <c r="E16" s="528"/>
      <c r="F16" s="529"/>
      <c r="G16" s="529"/>
      <c r="H16" s="529"/>
      <c r="I16" s="529"/>
      <c r="J16" s="529"/>
      <c r="K16" s="529"/>
      <c r="L16" s="529"/>
      <c r="M16" s="529"/>
      <c r="N16" s="529"/>
      <c r="O16" s="529"/>
      <c r="P16" s="529"/>
      <c r="Q16" s="529"/>
      <c r="R16" s="530"/>
      <c r="S16" s="526"/>
    </row>
    <row r="17" spans="1:19" s="515" customFormat="1" ht="12" customHeight="1" x14ac:dyDescent="0.2">
      <c r="A17" s="522"/>
      <c r="B17" s="523"/>
      <c r="C17" s="524"/>
      <c r="D17" s="93" t="s">
        <v>478</v>
      </c>
      <c r="E17" s="158">
        <v>4938</v>
      </c>
      <c r="F17" s="158">
        <v>5306</v>
      </c>
      <c r="G17" s="158">
        <v>7308</v>
      </c>
      <c r="H17" s="158">
        <v>7247</v>
      </c>
      <c r="I17" s="158">
        <v>6746</v>
      </c>
      <c r="J17" s="158">
        <v>4562</v>
      </c>
      <c r="K17" s="158">
        <v>7157</v>
      </c>
      <c r="L17" s="158">
        <v>5527</v>
      </c>
      <c r="M17" s="158">
        <v>6282</v>
      </c>
      <c r="N17" s="158">
        <v>4501</v>
      </c>
      <c r="O17" s="158">
        <v>5467</v>
      </c>
      <c r="P17" s="158">
        <v>4669</v>
      </c>
      <c r="Q17" s="158">
        <v>4601</v>
      </c>
      <c r="R17" s="525"/>
      <c r="S17" s="522"/>
    </row>
    <row r="18" spans="1:19" s="515" customFormat="1" ht="12" customHeight="1" x14ac:dyDescent="0.2">
      <c r="A18" s="522"/>
      <c r="B18" s="523"/>
      <c r="C18" s="524"/>
      <c r="D18" s="93" t="s">
        <v>479</v>
      </c>
      <c r="E18" s="158">
        <v>3747</v>
      </c>
      <c r="F18" s="158">
        <v>4274</v>
      </c>
      <c r="G18" s="158">
        <v>4601</v>
      </c>
      <c r="H18" s="158">
        <v>4625</v>
      </c>
      <c r="I18" s="158">
        <v>4446</v>
      </c>
      <c r="J18" s="158">
        <v>4193</v>
      </c>
      <c r="K18" s="158">
        <v>5028</v>
      </c>
      <c r="L18" s="158">
        <v>3615</v>
      </c>
      <c r="M18" s="158">
        <v>4236</v>
      </c>
      <c r="N18" s="158">
        <v>3251</v>
      </c>
      <c r="O18" s="158">
        <v>3786</v>
      </c>
      <c r="P18" s="158">
        <v>3283</v>
      </c>
      <c r="Q18" s="158">
        <v>3386</v>
      </c>
      <c r="R18" s="525"/>
      <c r="S18" s="522"/>
    </row>
    <row r="19" spans="1:19" s="515" customFormat="1" ht="12" customHeight="1" x14ac:dyDescent="0.2">
      <c r="A19" s="522"/>
      <c r="B19" s="523"/>
      <c r="C19" s="524"/>
      <c r="D19" s="93" t="s">
        <v>480</v>
      </c>
      <c r="E19" s="158">
        <v>2634</v>
      </c>
      <c r="F19" s="158">
        <v>2668</v>
      </c>
      <c r="G19" s="158">
        <v>3628</v>
      </c>
      <c r="H19" s="158">
        <v>4028</v>
      </c>
      <c r="I19" s="158">
        <v>5005</v>
      </c>
      <c r="J19" s="158">
        <v>3155</v>
      </c>
      <c r="K19" s="158">
        <v>3932</v>
      </c>
      <c r="L19" s="158">
        <v>2975</v>
      </c>
      <c r="M19" s="158">
        <v>3442</v>
      </c>
      <c r="N19" s="158">
        <v>2676</v>
      </c>
      <c r="O19" s="158">
        <v>3221</v>
      </c>
      <c r="P19" s="158">
        <v>2655</v>
      </c>
      <c r="Q19" s="158">
        <v>2442</v>
      </c>
      <c r="R19" s="525"/>
      <c r="S19" s="522"/>
    </row>
    <row r="20" spans="1:19" s="515" customFormat="1" ht="12" customHeight="1" x14ac:dyDescent="0.2">
      <c r="A20" s="522"/>
      <c r="B20" s="523"/>
      <c r="C20" s="524"/>
      <c r="D20" s="93" t="s">
        <v>691</v>
      </c>
      <c r="E20" s="158">
        <v>2935</v>
      </c>
      <c r="F20" s="158">
        <v>2193</v>
      </c>
      <c r="G20" s="158">
        <v>8150</v>
      </c>
      <c r="H20" s="158">
        <v>995</v>
      </c>
      <c r="I20" s="158">
        <v>771</v>
      </c>
      <c r="J20" s="158">
        <v>707</v>
      </c>
      <c r="K20" s="158">
        <v>909</v>
      </c>
      <c r="L20" s="158">
        <v>650</v>
      </c>
      <c r="M20" s="158">
        <v>763</v>
      </c>
      <c r="N20" s="158">
        <v>622</v>
      </c>
      <c r="O20" s="158">
        <v>645</v>
      </c>
      <c r="P20" s="158">
        <v>876</v>
      </c>
      <c r="Q20" s="158">
        <v>2340</v>
      </c>
      <c r="R20" s="525"/>
      <c r="S20" s="522"/>
    </row>
    <row r="21" spans="1:19" s="515" customFormat="1" ht="11.25" customHeight="1" x14ac:dyDescent="0.2">
      <c r="A21" s="522"/>
      <c r="B21" s="523"/>
      <c r="C21" s="524"/>
      <c r="D21" s="93" t="s">
        <v>481</v>
      </c>
      <c r="E21" s="158">
        <v>2445</v>
      </c>
      <c r="F21" s="158">
        <v>2522</v>
      </c>
      <c r="G21" s="158">
        <v>3304</v>
      </c>
      <c r="H21" s="158">
        <v>3924</v>
      </c>
      <c r="I21" s="158">
        <v>5583</v>
      </c>
      <c r="J21" s="158">
        <v>3189</v>
      </c>
      <c r="K21" s="158">
        <v>3883</v>
      </c>
      <c r="L21" s="158">
        <v>2726</v>
      </c>
      <c r="M21" s="158">
        <v>3035</v>
      </c>
      <c r="N21" s="158">
        <v>2169</v>
      </c>
      <c r="O21" s="158">
        <v>2413</v>
      </c>
      <c r="P21" s="158">
        <v>2658</v>
      </c>
      <c r="Q21" s="158">
        <v>2321</v>
      </c>
      <c r="R21" s="525"/>
      <c r="S21" s="522"/>
    </row>
    <row r="22" spans="1:19" s="515" customFormat="1" ht="15" customHeight="1" x14ac:dyDescent="0.2">
      <c r="A22" s="522"/>
      <c r="B22" s="523"/>
      <c r="C22" s="1541" t="s">
        <v>214</v>
      </c>
      <c r="D22" s="1541"/>
      <c r="E22" s="520">
        <v>7416</v>
      </c>
      <c r="F22" s="521">
        <v>8550</v>
      </c>
      <c r="G22" s="521">
        <v>11450</v>
      </c>
      <c r="H22" s="521">
        <v>8863</v>
      </c>
      <c r="I22" s="521">
        <v>6840</v>
      </c>
      <c r="J22" s="521">
        <v>4501</v>
      </c>
      <c r="K22" s="521">
        <v>7255</v>
      </c>
      <c r="L22" s="521">
        <v>5967</v>
      </c>
      <c r="M22" s="521">
        <v>6667</v>
      </c>
      <c r="N22" s="521">
        <v>4148</v>
      </c>
      <c r="O22" s="521">
        <v>5071</v>
      </c>
      <c r="P22" s="521">
        <v>4873</v>
      </c>
      <c r="Q22" s="521">
        <v>6480</v>
      </c>
      <c r="R22" s="525"/>
      <c r="S22" s="522"/>
    </row>
    <row r="23" spans="1:19" s="531" customFormat="1" ht="12" customHeight="1" x14ac:dyDescent="0.2">
      <c r="A23" s="526"/>
      <c r="B23" s="527"/>
      <c r="C23" s="1541" t="s">
        <v>289</v>
      </c>
      <c r="D23" s="1541"/>
      <c r="E23" s="520">
        <v>39854</v>
      </c>
      <c r="F23" s="521">
        <v>41822</v>
      </c>
      <c r="G23" s="521">
        <v>54004</v>
      </c>
      <c r="H23" s="521">
        <v>49426</v>
      </c>
      <c r="I23" s="521">
        <v>51402</v>
      </c>
      <c r="J23" s="521">
        <v>41531</v>
      </c>
      <c r="K23" s="521">
        <v>52251</v>
      </c>
      <c r="L23" s="521">
        <v>37987</v>
      </c>
      <c r="M23" s="521">
        <v>44181</v>
      </c>
      <c r="N23" s="521">
        <v>33558</v>
      </c>
      <c r="O23" s="521">
        <v>38502</v>
      </c>
      <c r="P23" s="521">
        <v>36333</v>
      </c>
      <c r="Q23" s="521">
        <v>36875</v>
      </c>
      <c r="R23" s="532"/>
      <c r="S23" s="526"/>
    </row>
    <row r="24" spans="1:19" s="515" customFormat="1" ht="12.75" customHeight="1" x14ac:dyDescent="0.2">
      <c r="A24" s="522"/>
      <c r="B24" s="533"/>
      <c r="C24" s="524"/>
      <c r="D24" s="456" t="s">
        <v>340</v>
      </c>
      <c r="E24" s="148">
        <v>1922</v>
      </c>
      <c r="F24" s="158">
        <v>2080</v>
      </c>
      <c r="G24" s="158">
        <v>1932</v>
      </c>
      <c r="H24" s="158">
        <v>3263</v>
      </c>
      <c r="I24" s="158">
        <v>3129</v>
      </c>
      <c r="J24" s="158">
        <v>2018</v>
      </c>
      <c r="K24" s="158">
        <v>2425</v>
      </c>
      <c r="L24" s="158">
        <v>1490</v>
      </c>
      <c r="M24" s="158">
        <v>2581</v>
      </c>
      <c r="N24" s="158">
        <v>1428</v>
      </c>
      <c r="O24" s="158">
        <v>1520</v>
      </c>
      <c r="P24" s="158">
        <v>1618</v>
      </c>
      <c r="Q24" s="158">
        <v>2049</v>
      </c>
      <c r="R24" s="525"/>
      <c r="S24" s="522"/>
    </row>
    <row r="25" spans="1:19" s="515" customFormat="1" ht="11.25" customHeight="1" x14ac:dyDescent="0.2">
      <c r="A25" s="522"/>
      <c r="B25" s="533"/>
      <c r="C25" s="524"/>
      <c r="D25" s="456" t="s">
        <v>215</v>
      </c>
      <c r="E25" s="148">
        <v>8214</v>
      </c>
      <c r="F25" s="158">
        <v>8566</v>
      </c>
      <c r="G25" s="158">
        <v>9824</v>
      </c>
      <c r="H25" s="158">
        <v>9610</v>
      </c>
      <c r="I25" s="158">
        <v>8942</v>
      </c>
      <c r="J25" s="158">
        <v>8911</v>
      </c>
      <c r="K25" s="158">
        <v>10796</v>
      </c>
      <c r="L25" s="158">
        <v>8104</v>
      </c>
      <c r="M25" s="158">
        <v>9200</v>
      </c>
      <c r="N25" s="158">
        <v>6878</v>
      </c>
      <c r="O25" s="158">
        <v>7998</v>
      </c>
      <c r="P25" s="158">
        <v>7078</v>
      </c>
      <c r="Q25" s="158">
        <v>7152</v>
      </c>
      <c r="R25" s="525"/>
      <c r="S25" s="522"/>
    </row>
    <row r="26" spans="1:19" s="515" customFormat="1" ht="11.25" customHeight="1" x14ac:dyDescent="0.2">
      <c r="A26" s="522"/>
      <c r="B26" s="533"/>
      <c r="C26" s="524"/>
      <c r="D26" s="456" t="s">
        <v>163</v>
      </c>
      <c r="E26" s="148">
        <v>29568</v>
      </c>
      <c r="F26" s="158">
        <v>31038</v>
      </c>
      <c r="G26" s="158">
        <v>42044</v>
      </c>
      <c r="H26" s="158">
        <v>36347</v>
      </c>
      <c r="I26" s="158">
        <v>39175</v>
      </c>
      <c r="J26" s="158">
        <v>30486</v>
      </c>
      <c r="K26" s="158">
        <v>38813</v>
      </c>
      <c r="L26" s="158">
        <v>28197</v>
      </c>
      <c r="M26" s="158">
        <v>32185</v>
      </c>
      <c r="N26" s="158">
        <v>25117</v>
      </c>
      <c r="O26" s="158">
        <v>28822</v>
      </c>
      <c r="P26" s="158">
        <v>27493</v>
      </c>
      <c r="Q26" s="158">
        <v>27534</v>
      </c>
      <c r="R26" s="525"/>
      <c r="S26" s="522"/>
    </row>
    <row r="27" spans="1:19" s="515" customFormat="1" ht="11.25" customHeight="1" x14ac:dyDescent="0.2">
      <c r="A27" s="522"/>
      <c r="B27" s="533"/>
      <c r="C27" s="524"/>
      <c r="D27" s="456" t="s">
        <v>216</v>
      </c>
      <c r="E27" s="148">
        <v>150</v>
      </c>
      <c r="F27" s="158">
        <v>138</v>
      </c>
      <c r="G27" s="158">
        <v>204</v>
      </c>
      <c r="H27" s="158">
        <v>206</v>
      </c>
      <c r="I27" s="158">
        <v>156</v>
      </c>
      <c r="J27" s="158">
        <v>116</v>
      </c>
      <c r="K27" s="158">
        <v>217</v>
      </c>
      <c r="L27" s="158">
        <v>196</v>
      </c>
      <c r="M27" s="158">
        <v>215</v>
      </c>
      <c r="N27" s="158">
        <v>135</v>
      </c>
      <c r="O27" s="158">
        <v>162</v>
      </c>
      <c r="P27" s="158">
        <v>144</v>
      </c>
      <c r="Q27" s="158">
        <v>140</v>
      </c>
      <c r="R27" s="525"/>
      <c r="S27" s="522"/>
    </row>
    <row r="28" spans="1:19" ht="10.5" customHeight="1" thickBot="1" x14ac:dyDescent="0.25">
      <c r="A28" s="2"/>
      <c r="B28" s="213"/>
      <c r="C28" s="534"/>
      <c r="D28" s="13"/>
      <c r="E28" s="591"/>
      <c r="F28" s="591"/>
      <c r="G28" s="591"/>
      <c r="H28" s="591"/>
      <c r="I28" s="591"/>
      <c r="J28" s="516"/>
      <c r="K28" s="516"/>
      <c r="L28" s="516"/>
      <c r="M28" s="516"/>
      <c r="N28" s="516"/>
      <c r="O28" s="516"/>
      <c r="P28" s="516"/>
      <c r="Q28" s="516"/>
      <c r="R28" s="595"/>
      <c r="S28" s="2"/>
    </row>
    <row r="29" spans="1:19" ht="13.5" customHeight="1" thickBot="1" x14ac:dyDescent="0.25">
      <c r="A29" s="2"/>
      <c r="B29" s="213"/>
      <c r="C29" s="383" t="s">
        <v>217</v>
      </c>
      <c r="D29" s="518"/>
      <c r="E29" s="536"/>
      <c r="F29" s="536"/>
      <c r="G29" s="536"/>
      <c r="H29" s="536"/>
      <c r="I29" s="536"/>
      <c r="J29" s="536"/>
      <c r="K29" s="536"/>
      <c r="L29" s="536"/>
      <c r="M29" s="536"/>
      <c r="N29" s="536"/>
      <c r="O29" s="536"/>
      <c r="P29" s="536"/>
      <c r="Q29" s="537"/>
      <c r="R29" s="595"/>
      <c r="S29" s="2"/>
    </row>
    <row r="30" spans="1:19" ht="9.75" customHeight="1" x14ac:dyDescent="0.2">
      <c r="A30" s="2"/>
      <c r="B30" s="213"/>
      <c r="C30" s="594" t="s">
        <v>78</v>
      </c>
      <c r="D30" s="13"/>
      <c r="E30" s="535"/>
      <c r="F30" s="535"/>
      <c r="G30" s="535"/>
      <c r="H30" s="535"/>
      <c r="I30" s="535"/>
      <c r="J30" s="535"/>
      <c r="K30" s="535"/>
      <c r="L30" s="535"/>
      <c r="M30" s="535"/>
      <c r="N30" s="535"/>
      <c r="O30" s="535"/>
      <c r="P30" s="535"/>
      <c r="Q30" s="538"/>
      <c r="R30" s="595"/>
      <c r="S30" s="2"/>
    </row>
    <row r="31" spans="1:19" ht="15" customHeight="1" x14ac:dyDescent="0.2">
      <c r="A31" s="2"/>
      <c r="B31" s="213"/>
      <c r="C31" s="1541" t="s">
        <v>68</v>
      </c>
      <c r="D31" s="1541"/>
      <c r="E31" s="520">
        <v>11950</v>
      </c>
      <c r="F31" s="521">
        <v>9593</v>
      </c>
      <c r="G31" s="521">
        <v>11158</v>
      </c>
      <c r="H31" s="521">
        <v>9445</v>
      </c>
      <c r="I31" s="521">
        <v>8324</v>
      </c>
      <c r="J31" s="521">
        <v>5966</v>
      </c>
      <c r="K31" s="521">
        <v>11226</v>
      </c>
      <c r="L31" s="521">
        <v>14064</v>
      </c>
      <c r="M31" s="521">
        <v>15892</v>
      </c>
      <c r="N31" s="521">
        <v>10977</v>
      </c>
      <c r="O31" s="521">
        <v>17074</v>
      </c>
      <c r="P31" s="521">
        <v>13680</v>
      </c>
      <c r="Q31" s="521">
        <v>11482</v>
      </c>
      <c r="R31" s="595"/>
      <c r="S31" s="2"/>
    </row>
    <row r="32" spans="1:19" ht="12" customHeight="1" x14ac:dyDescent="0.2">
      <c r="A32" s="2"/>
      <c r="B32" s="213"/>
      <c r="C32" s="461"/>
      <c r="D32" s="450" t="s">
        <v>187</v>
      </c>
      <c r="E32" s="148">
        <v>4188</v>
      </c>
      <c r="F32" s="158">
        <v>2386</v>
      </c>
      <c r="G32" s="158">
        <v>3376</v>
      </c>
      <c r="H32" s="158">
        <v>2953</v>
      </c>
      <c r="I32" s="158">
        <v>2568</v>
      </c>
      <c r="J32" s="158">
        <v>1657</v>
      </c>
      <c r="K32" s="158">
        <v>3019</v>
      </c>
      <c r="L32" s="158">
        <v>4268</v>
      </c>
      <c r="M32" s="158">
        <v>3987</v>
      </c>
      <c r="N32" s="158">
        <v>2239</v>
      </c>
      <c r="O32" s="158">
        <v>5286</v>
      </c>
      <c r="P32" s="158">
        <v>3990</v>
      </c>
      <c r="Q32" s="158">
        <v>3167</v>
      </c>
      <c r="R32" s="595"/>
      <c r="S32" s="2"/>
    </row>
    <row r="33" spans="1:19" ht="12" customHeight="1" x14ac:dyDescent="0.2">
      <c r="A33" s="2"/>
      <c r="B33" s="213"/>
      <c r="C33" s="461"/>
      <c r="D33" s="450" t="s">
        <v>188</v>
      </c>
      <c r="E33" s="148">
        <v>3584</v>
      </c>
      <c r="F33" s="158">
        <v>3823</v>
      </c>
      <c r="G33" s="158">
        <v>4251</v>
      </c>
      <c r="H33" s="158">
        <v>3382</v>
      </c>
      <c r="I33" s="158">
        <v>2784</v>
      </c>
      <c r="J33" s="158">
        <v>2263</v>
      </c>
      <c r="K33" s="158">
        <v>4022</v>
      </c>
      <c r="L33" s="158">
        <v>3817</v>
      </c>
      <c r="M33" s="158">
        <v>5576</v>
      </c>
      <c r="N33" s="158">
        <v>3257</v>
      </c>
      <c r="O33" s="158">
        <v>5156</v>
      </c>
      <c r="P33" s="158">
        <v>4355</v>
      </c>
      <c r="Q33" s="158">
        <v>3644</v>
      </c>
      <c r="R33" s="595"/>
      <c r="S33" s="2"/>
    </row>
    <row r="34" spans="1:19" ht="12" customHeight="1" x14ac:dyDescent="0.2">
      <c r="A34" s="2"/>
      <c r="B34" s="213"/>
      <c r="C34" s="461"/>
      <c r="D34" s="450" t="s">
        <v>59</v>
      </c>
      <c r="E34" s="148">
        <v>1946</v>
      </c>
      <c r="F34" s="158">
        <v>1393</v>
      </c>
      <c r="G34" s="158">
        <v>1642</v>
      </c>
      <c r="H34" s="158">
        <v>1304</v>
      </c>
      <c r="I34" s="158">
        <v>1170</v>
      </c>
      <c r="J34" s="158">
        <v>884</v>
      </c>
      <c r="K34" s="158">
        <v>1554</v>
      </c>
      <c r="L34" s="158">
        <v>2198</v>
      </c>
      <c r="M34" s="158">
        <v>2212</v>
      </c>
      <c r="N34" s="158">
        <v>1349</v>
      </c>
      <c r="O34" s="158">
        <v>2473</v>
      </c>
      <c r="P34" s="158">
        <v>2019</v>
      </c>
      <c r="Q34" s="158">
        <v>1928</v>
      </c>
      <c r="R34" s="595"/>
      <c r="S34" s="2"/>
    </row>
    <row r="35" spans="1:19" ht="12" customHeight="1" x14ac:dyDescent="0.2">
      <c r="A35" s="2"/>
      <c r="B35" s="213"/>
      <c r="C35" s="461"/>
      <c r="D35" s="450" t="s">
        <v>190</v>
      </c>
      <c r="E35" s="148">
        <v>1178</v>
      </c>
      <c r="F35" s="158">
        <v>1181</v>
      </c>
      <c r="G35" s="158">
        <v>1052</v>
      </c>
      <c r="H35" s="158">
        <v>1111</v>
      </c>
      <c r="I35" s="158">
        <v>1116</v>
      </c>
      <c r="J35" s="158">
        <v>683</v>
      </c>
      <c r="K35" s="158">
        <v>1382</v>
      </c>
      <c r="L35" s="158">
        <v>2102</v>
      </c>
      <c r="M35" s="158">
        <v>1892</v>
      </c>
      <c r="N35" s="158">
        <v>2082</v>
      </c>
      <c r="O35" s="158">
        <v>2088</v>
      </c>
      <c r="P35" s="158">
        <v>1806</v>
      </c>
      <c r="Q35" s="158">
        <v>1679</v>
      </c>
      <c r="R35" s="595"/>
      <c r="S35" s="2"/>
    </row>
    <row r="36" spans="1:19" ht="12" customHeight="1" x14ac:dyDescent="0.2">
      <c r="A36" s="2"/>
      <c r="B36" s="213"/>
      <c r="C36" s="461"/>
      <c r="D36" s="450" t="s">
        <v>191</v>
      </c>
      <c r="E36" s="148">
        <v>680</v>
      </c>
      <c r="F36" s="158">
        <v>412</v>
      </c>
      <c r="G36" s="158">
        <v>419</v>
      </c>
      <c r="H36" s="158">
        <v>366</v>
      </c>
      <c r="I36" s="158">
        <v>316</v>
      </c>
      <c r="J36" s="158">
        <v>275</v>
      </c>
      <c r="K36" s="158">
        <v>828</v>
      </c>
      <c r="L36" s="158">
        <v>1238</v>
      </c>
      <c r="M36" s="158">
        <v>1743</v>
      </c>
      <c r="N36" s="158">
        <v>1661</v>
      </c>
      <c r="O36" s="158">
        <v>1457</v>
      </c>
      <c r="P36" s="158">
        <v>854</v>
      </c>
      <c r="Q36" s="158">
        <v>616</v>
      </c>
      <c r="R36" s="595"/>
      <c r="S36" s="2"/>
    </row>
    <row r="37" spans="1:19" ht="12" customHeight="1" x14ac:dyDescent="0.2">
      <c r="A37" s="2"/>
      <c r="B37" s="213"/>
      <c r="C37" s="461"/>
      <c r="D37" s="450" t="s">
        <v>130</v>
      </c>
      <c r="E37" s="148">
        <v>201</v>
      </c>
      <c r="F37" s="158">
        <v>168</v>
      </c>
      <c r="G37" s="158">
        <v>173</v>
      </c>
      <c r="H37" s="158">
        <v>155</v>
      </c>
      <c r="I37" s="158">
        <v>152</v>
      </c>
      <c r="J37" s="158">
        <v>98</v>
      </c>
      <c r="K37" s="158">
        <v>216</v>
      </c>
      <c r="L37" s="158">
        <v>168</v>
      </c>
      <c r="M37" s="158">
        <v>240</v>
      </c>
      <c r="N37" s="158">
        <v>160</v>
      </c>
      <c r="O37" s="158">
        <v>344</v>
      </c>
      <c r="P37" s="158">
        <v>298</v>
      </c>
      <c r="Q37" s="158">
        <v>213</v>
      </c>
      <c r="R37" s="595"/>
      <c r="S37" s="2"/>
    </row>
    <row r="38" spans="1:19" ht="12" customHeight="1" x14ac:dyDescent="0.2">
      <c r="A38" s="2"/>
      <c r="B38" s="213"/>
      <c r="C38" s="461"/>
      <c r="D38" s="450" t="s">
        <v>131</v>
      </c>
      <c r="E38" s="148">
        <v>173</v>
      </c>
      <c r="F38" s="158">
        <v>230</v>
      </c>
      <c r="G38" s="158">
        <v>245</v>
      </c>
      <c r="H38" s="158">
        <v>174</v>
      </c>
      <c r="I38" s="158">
        <v>218</v>
      </c>
      <c r="J38" s="158">
        <v>106</v>
      </c>
      <c r="K38" s="158">
        <v>205</v>
      </c>
      <c r="L38" s="158">
        <v>273</v>
      </c>
      <c r="M38" s="158">
        <v>242</v>
      </c>
      <c r="N38" s="158">
        <v>229</v>
      </c>
      <c r="O38" s="158">
        <v>270</v>
      </c>
      <c r="P38" s="158">
        <v>358</v>
      </c>
      <c r="Q38" s="158">
        <v>235</v>
      </c>
      <c r="R38" s="595"/>
      <c r="S38" s="2"/>
    </row>
    <row r="39" spans="1:19" ht="15" customHeight="1" x14ac:dyDescent="0.2">
      <c r="A39" s="2"/>
      <c r="B39" s="213"/>
      <c r="C39" s="461"/>
      <c r="D39" s="456" t="s">
        <v>340</v>
      </c>
      <c r="E39" s="158">
        <v>428</v>
      </c>
      <c r="F39" s="158">
        <v>570</v>
      </c>
      <c r="G39" s="158">
        <v>475</v>
      </c>
      <c r="H39" s="158">
        <v>533</v>
      </c>
      <c r="I39" s="158">
        <v>587</v>
      </c>
      <c r="J39" s="158">
        <v>678</v>
      </c>
      <c r="K39" s="158">
        <v>964</v>
      </c>
      <c r="L39" s="158">
        <v>567</v>
      </c>
      <c r="M39" s="158">
        <v>1123</v>
      </c>
      <c r="N39" s="158">
        <v>1075</v>
      </c>
      <c r="O39" s="158">
        <v>1296</v>
      </c>
      <c r="P39" s="158">
        <v>554</v>
      </c>
      <c r="Q39" s="158">
        <v>435</v>
      </c>
      <c r="R39" s="595"/>
      <c r="S39" s="2"/>
    </row>
    <row r="40" spans="1:19" ht="12" customHeight="1" x14ac:dyDescent="0.2">
      <c r="A40" s="2"/>
      <c r="B40" s="213"/>
      <c r="C40" s="461"/>
      <c r="D40" s="456" t="s">
        <v>215</v>
      </c>
      <c r="E40" s="158">
        <v>3003</v>
      </c>
      <c r="F40" s="158">
        <v>2218</v>
      </c>
      <c r="G40" s="158">
        <v>2923</v>
      </c>
      <c r="H40" s="158">
        <v>2731</v>
      </c>
      <c r="I40" s="158">
        <v>2459</v>
      </c>
      <c r="J40" s="158">
        <v>1338</v>
      </c>
      <c r="K40" s="158">
        <v>2903</v>
      </c>
      <c r="L40" s="158">
        <v>3592</v>
      </c>
      <c r="M40" s="158">
        <v>4086</v>
      </c>
      <c r="N40" s="158">
        <v>2249</v>
      </c>
      <c r="O40" s="158">
        <v>4385</v>
      </c>
      <c r="P40" s="158">
        <v>3927</v>
      </c>
      <c r="Q40" s="158">
        <v>3496</v>
      </c>
      <c r="R40" s="595"/>
      <c r="S40" s="2"/>
    </row>
    <row r="41" spans="1:19" ht="12" customHeight="1" x14ac:dyDescent="0.2">
      <c r="A41" s="2"/>
      <c r="B41" s="213"/>
      <c r="C41" s="461"/>
      <c r="D41" s="456" t="s">
        <v>163</v>
      </c>
      <c r="E41" s="158">
        <v>8518</v>
      </c>
      <c r="F41" s="158">
        <v>6805</v>
      </c>
      <c r="G41" s="158">
        <v>7760</v>
      </c>
      <c r="H41" s="158">
        <v>6180</v>
      </c>
      <c r="I41" s="158">
        <v>5278</v>
      </c>
      <c r="J41" s="158">
        <v>3950</v>
      </c>
      <c r="K41" s="158">
        <v>7359</v>
      </c>
      <c r="L41" s="158">
        <v>9905</v>
      </c>
      <c r="M41" s="158">
        <v>10682</v>
      </c>
      <c r="N41" s="158">
        <v>7651</v>
      </c>
      <c r="O41" s="158">
        <v>11391</v>
      </c>
      <c r="P41" s="158">
        <v>9198</v>
      </c>
      <c r="Q41" s="158">
        <v>7549</v>
      </c>
      <c r="R41" s="595"/>
      <c r="S41" s="2"/>
    </row>
    <row r="42" spans="1:19" ht="11.25" customHeight="1" x14ac:dyDescent="0.2">
      <c r="A42" s="2"/>
      <c r="B42" s="213"/>
      <c r="C42" s="461"/>
      <c r="D42" s="456" t="s">
        <v>216</v>
      </c>
      <c r="E42" s="753">
        <v>1</v>
      </c>
      <c r="F42" s="752">
        <v>0</v>
      </c>
      <c r="G42" s="752">
        <v>0</v>
      </c>
      <c r="H42" s="752">
        <v>1</v>
      </c>
      <c r="I42" s="752">
        <v>0</v>
      </c>
      <c r="J42" s="752">
        <v>0</v>
      </c>
      <c r="K42" s="752">
        <v>0</v>
      </c>
      <c r="L42" s="752">
        <v>0</v>
      </c>
      <c r="M42" s="752">
        <v>1</v>
      </c>
      <c r="N42" s="752">
        <v>2</v>
      </c>
      <c r="O42" s="752">
        <v>2</v>
      </c>
      <c r="P42" s="752">
        <v>1</v>
      </c>
      <c r="Q42" s="752">
        <v>2</v>
      </c>
      <c r="R42" s="595"/>
      <c r="S42" s="2"/>
    </row>
    <row r="43" spans="1:19" ht="15" customHeight="1" x14ac:dyDescent="0.2">
      <c r="A43" s="2"/>
      <c r="B43" s="213"/>
      <c r="C43" s="593" t="s">
        <v>290</v>
      </c>
      <c r="D43" s="593"/>
      <c r="E43" s="148"/>
      <c r="F43" s="148"/>
      <c r="G43" s="158"/>
      <c r="H43" s="158"/>
      <c r="I43" s="158"/>
      <c r="J43" s="158"/>
      <c r="K43" s="158"/>
      <c r="L43" s="158"/>
      <c r="M43" s="158"/>
      <c r="N43" s="158"/>
      <c r="O43" s="158"/>
      <c r="P43" s="158"/>
      <c r="Q43" s="158"/>
      <c r="R43" s="595"/>
      <c r="S43" s="2"/>
    </row>
    <row r="44" spans="1:19" ht="12" customHeight="1" x14ac:dyDescent="0.2">
      <c r="A44" s="2"/>
      <c r="B44" s="213"/>
      <c r="C44" s="461"/>
      <c r="D44" s="704" t="s">
        <v>479</v>
      </c>
      <c r="E44" s="158">
        <v>1172</v>
      </c>
      <c r="F44" s="158">
        <v>2155</v>
      </c>
      <c r="G44" s="158">
        <v>1724</v>
      </c>
      <c r="H44" s="158">
        <v>1452</v>
      </c>
      <c r="I44" s="158">
        <v>1279</v>
      </c>
      <c r="J44" s="158">
        <v>741</v>
      </c>
      <c r="K44" s="158">
        <v>1898</v>
      </c>
      <c r="L44" s="158">
        <v>1267</v>
      </c>
      <c r="M44" s="158">
        <v>1650</v>
      </c>
      <c r="N44" s="158">
        <v>1209</v>
      </c>
      <c r="O44" s="158">
        <v>2175</v>
      </c>
      <c r="P44" s="158">
        <v>1930</v>
      </c>
      <c r="Q44" s="158">
        <v>1816</v>
      </c>
      <c r="R44" s="595"/>
      <c r="S44" s="2"/>
    </row>
    <row r="45" spans="1:19" ht="12" customHeight="1" x14ac:dyDescent="0.2">
      <c r="A45" s="2"/>
      <c r="B45" s="213"/>
      <c r="C45" s="461"/>
      <c r="D45" s="704" t="s">
        <v>482</v>
      </c>
      <c r="E45" s="158">
        <v>651</v>
      </c>
      <c r="F45" s="158">
        <v>580</v>
      </c>
      <c r="G45" s="158">
        <v>629</v>
      </c>
      <c r="H45" s="158">
        <v>577</v>
      </c>
      <c r="I45" s="158">
        <v>500</v>
      </c>
      <c r="J45" s="158">
        <v>338</v>
      </c>
      <c r="K45" s="158">
        <v>555</v>
      </c>
      <c r="L45" s="158">
        <v>664</v>
      </c>
      <c r="M45" s="158">
        <v>861</v>
      </c>
      <c r="N45" s="158">
        <v>486</v>
      </c>
      <c r="O45" s="158">
        <v>924</v>
      </c>
      <c r="P45" s="158">
        <v>906</v>
      </c>
      <c r="Q45" s="158">
        <v>964</v>
      </c>
      <c r="R45" s="595"/>
      <c r="S45" s="2"/>
    </row>
    <row r="46" spans="1:19" ht="12" customHeight="1" x14ac:dyDescent="0.2">
      <c r="A46" s="2"/>
      <c r="B46" s="213"/>
      <c r="C46" s="461"/>
      <c r="D46" s="704" t="s">
        <v>481</v>
      </c>
      <c r="E46" s="158">
        <v>1216</v>
      </c>
      <c r="F46" s="158">
        <v>684</v>
      </c>
      <c r="G46" s="158">
        <v>915</v>
      </c>
      <c r="H46" s="158">
        <v>609</v>
      </c>
      <c r="I46" s="158">
        <v>529</v>
      </c>
      <c r="J46" s="158">
        <v>424</v>
      </c>
      <c r="K46" s="158">
        <v>858</v>
      </c>
      <c r="L46" s="158">
        <v>1465</v>
      </c>
      <c r="M46" s="158">
        <v>1559</v>
      </c>
      <c r="N46" s="158">
        <v>1237</v>
      </c>
      <c r="O46" s="158">
        <v>1735</v>
      </c>
      <c r="P46" s="158">
        <v>1299</v>
      </c>
      <c r="Q46" s="158">
        <v>809</v>
      </c>
      <c r="R46" s="595"/>
      <c r="S46" s="2"/>
    </row>
    <row r="47" spans="1:19" ht="12" customHeight="1" x14ac:dyDescent="0.2">
      <c r="A47" s="2"/>
      <c r="B47" s="213"/>
      <c r="C47" s="461"/>
      <c r="D47" s="704" t="s">
        <v>478</v>
      </c>
      <c r="E47" s="158">
        <v>1078</v>
      </c>
      <c r="F47" s="158">
        <v>708</v>
      </c>
      <c r="G47" s="158">
        <v>639</v>
      </c>
      <c r="H47" s="158">
        <v>820</v>
      </c>
      <c r="I47" s="158">
        <v>554</v>
      </c>
      <c r="J47" s="158">
        <v>396</v>
      </c>
      <c r="K47" s="158">
        <v>502</v>
      </c>
      <c r="L47" s="158">
        <v>1195</v>
      </c>
      <c r="M47" s="158">
        <v>971</v>
      </c>
      <c r="N47" s="158">
        <v>739</v>
      </c>
      <c r="O47" s="158">
        <v>1228</v>
      </c>
      <c r="P47" s="158">
        <v>1047</v>
      </c>
      <c r="Q47" s="158">
        <v>774</v>
      </c>
      <c r="R47" s="595"/>
      <c r="S47" s="2"/>
    </row>
    <row r="48" spans="1:19" ht="12" customHeight="1" x14ac:dyDescent="0.2">
      <c r="A48" s="2"/>
      <c r="B48" s="213"/>
      <c r="C48" s="461"/>
      <c r="D48" s="704" t="s">
        <v>692</v>
      </c>
      <c r="E48" s="158">
        <v>469</v>
      </c>
      <c r="F48" s="158">
        <v>344</v>
      </c>
      <c r="G48" s="158">
        <v>426</v>
      </c>
      <c r="H48" s="158">
        <v>537</v>
      </c>
      <c r="I48" s="158">
        <v>430</v>
      </c>
      <c r="J48" s="158">
        <v>267</v>
      </c>
      <c r="K48" s="158">
        <v>472</v>
      </c>
      <c r="L48" s="158">
        <v>568</v>
      </c>
      <c r="M48" s="158">
        <v>486</v>
      </c>
      <c r="N48" s="158">
        <v>381</v>
      </c>
      <c r="O48" s="158">
        <v>684</v>
      </c>
      <c r="P48" s="158">
        <v>594</v>
      </c>
      <c r="Q48" s="158">
        <v>608</v>
      </c>
      <c r="R48" s="595"/>
      <c r="S48" s="2"/>
    </row>
    <row r="49" spans="1:22" ht="15" customHeight="1" x14ac:dyDescent="0.2">
      <c r="A49" s="2"/>
      <c r="B49" s="213"/>
      <c r="C49" s="1541" t="s">
        <v>218</v>
      </c>
      <c r="D49" s="1541"/>
      <c r="E49" s="459">
        <f t="shared" ref="E49:P49" si="0">+E31/E8*100</f>
        <v>25.280304632959595</v>
      </c>
      <c r="F49" s="459">
        <f t="shared" si="0"/>
        <v>19.044310331136348</v>
      </c>
      <c r="G49" s="459">
        <f t="shared" si="0"/>
        <v>17.04708650349864</v>
      </c>
      <c r="H49" s="459">
        <f t="shared" si="0"/>
        <v>16.203743416425056</v>
      </c>
      <c r="I49" s="459">
        <f t="shared" si="0"/>
        <v>14.292091617732908</v>
      </c>
      <c r="J49" s="459">
        <f t="shared" si="0"/>
        <v>12.960549183176919</v>
      </c>
      <c r="K49" s="459">
        <f t="shared" si="0"/>
        <v>18.865324505091923</v>
      </c>
      <c r="L49" s="459">
        <f t="shared" si="0"/>
        <v>31.997087864585705</v>
      </c>
      <c r="M49" s="459">
        <f t="shared" si="0"/>
        <v>31.253933291378228</v>
      </c>
      <c r="N49" s="459">
        <f t="shared" si="0"/>
        <v>29.112077653423857</v>
      </c>
      <c r="O49" s="459">
        <f t="shared" si="0"/>
        <v>39.184816285314298</v>
      </c>
      <c r="P49" s="459">
        <f t="shared" si="0"/>
        <v>33.199048682230739</v>
      </c>
      <c r="Q49" s="459">
        <f>+Q31/Q8*100</f>
        <v>26.483681236304925</v>
      </c>
      <c r="R49" s="595"/>
      <c r="S49" s="2"/>
    </row>
    <row r="50" spans="1:22" ht="11.25" customHeight="1" thickBot="1" x14ac:dyDescent="0.25">
      <c r="A50" s="2"/>
      <c r="B50" s="213"/>
      <c r="C50" s="539"/>
      <c r="D50" s="595"/>
      <c r="E50" s="591"/>
      <c r="F50" s="591"/>
      <c r="G50" s="591"/>
      <c r="H50" s="591"/>
      <c r="I50" s="591"/>
      <c r="J50" s="591"/>
      <c r="K50" s="591"/>
      <c r="L50" s="591"/>
      <c r="M50" s="591"/>
      <c r="N50" s="591"/>
      <c r="O50" s="591"/>
      <c r="P50" s="591"/>
      <c r="Q50" s="516"/>
      <c r="R50" s="595"/>
      <c r="S50" s="2"/>
    </row>
    <row r="51" spans="1:22" s="7" customFormat="1" ht="13.5" customHeight="1" thickBot="1" x14ac:dyDescent="0.25">
      <c r="A51" s="6"/>
      <c r="B51" s="212"/>
      <c r="C51" s="383" t="s">
        <v>219</v>
      </c>
      <c r="D51" s="518"/>
      <c r="E51" s="536"/>
      <c r="F51" s="536"/>
      <c r="G51" s="536"/>
      <c r="H51" s="536"/>
      <c r="I51" s="536"/>
      <c r="J51" s="536"/>
      <c r="K51" s="536"/>
      <c r="L51" s="536"/>
      <c r="M51" s="536"/>
      <c r="N51" s="536"/>
      <c r="O51" s="536"/>
      <c r="P51" s="536"/>
      <c r="Q51" s="537"/>
      <c r="R51" s="595"/>
      <c r="S51" s="6"/>
    </row>
    <row r="52" spans="1:22" ht="9.75" customHeight="1" x14ac:dyDescent="0.2">
      <c r="A52" s="2"/>
      <c r="B52" s="213"/>
      <c r="C52" s="594" t="s">
        <v>78</v>
      </c>
      <c r="D52" s="540"/>
      <c r="E52" s="535"/>
      <c r="F52" s="535"/>
      <c r="G52" s="535"/>
      <c r="H52" s="535"/>
      <c r="I52" s="535"/>
      <c r="J52" s="535"/>
      <c r="K52" s="535"/>
      <c r="L52" s="535"/>
      <c r="M52" s="535"/>
      <c r="N52" s="535"/>
      <c r="O52" s="535"/>
      <c r="P52" s="535"/>
      <c r="Q52" s="538"/>
      <c r="R52" s="595"/>
      <c r="S52" s="2"/>
    </row>
    <row r="53" spans="1:22" ht="15" customHeight="1" x14ac:dyDescent="0.2">
      <c r="A53" s="2"/>
      <c r="B53" s="213"/>
      <c r="C53" s="1541" t="s">
        <v>68</v>
      </c>
      <c r="D53" s="1541"/>
      <c r="E53" s="520">
        <v>9001</v>
      </c>
      <c r="F53" s="521">
        <v>7142</v>
      </c>
      <c r="G53" s="521">
        <v>7925</v>
      </c>
      <c r="H53" s="521">
        <v>6456</v>
      </c>
      <c r="I53" s="521">
        <v>5818</v>
      </c>
      <c r="J53" s="521">
        <v>4875</v>
      </c>
      <c r="K53" s="521">
        <v>6863</v>
      </c>
      <c r="L53" s="521">
        <v>6209</v>
      </c>
      <c r="M53" s="521">
        <v>9180</v>
      </c>
      <c r="N53" s="521">
        <v>7817</v>
      </c>
      <c r="O53" s="521">
        <v>8829</v>
      </c>
      <c r="P53" s="521">
        <v>8083</v>
      </c>
      <c r="Q53" s="521">
        <v>6946</v>
      </c>
      <c r="R53" s="595"/>
      <c r="S53" s="2"/>
    </row>
    <row r="54" spans="1:22" ht="11.25" customHeight="1" x14ac:dyDescent="0.2">
      <c r="A54" s="2"/>
      <c r="B54" s="213"/>
      <c r="C54" s="461"/>
      <c r="D54" s="93" t="s">
        <v>340</v>
      </c>
      <c r="E54" s="149">
        <v>231</v>
      </c>
      <c r="F54" s="172">
        <v>295</v>
      </c>
      <c r="G54" s="172">
        <v>301</v>
      </c>
      <c r="H54" s="172">
        <v>185</v>
      </c>
      <c r="I54" s="158">
        <v>322</v>
      </c>
      <c r="J54" s="158">
        <v>561</v>
      </c>
      <c r="K54" s="158">
        <v>362</v>
      </c>
      <c r="L54" s="158">
        <v>235</v>
      </c>
      <c r="M54" s="158">
        <v>450</v>
      </c>
      <c r="N54" s="158">
        <v>761</v>
      </c>
      <c r="O54" s="158">
        <v>915</v>
      </c>
      <c r="P54" s="158">
        <v>241</v>
      </c>
      <c r="Q54" s="158">
        <v>196</v>
      </c>
      <c r="R54" s="595"/>
      <c r="S54" s="2"/>
    </row>
    <row r="55" spans="1:22" ht="11.25" customHeight="1" x14ac:dyDescent="0.2">
      <c r="A55" s="2"/>
      <c r="B55" s="213"/>
      <c r="C55" s="461"/>
      <c r="D55" s="93" t="s">
        <v>215</v>
      </c>
      <c r="E55" s="149">
        <v>2146</v>
      </c>
      <c r="F55" s="172">
        <v>1491</v>
      </c>
      <c r="G55" s="172">
        <v>1741</v>
      </c>
      <c r="H55" s="172">
        <v>1774</v>
      </c>
      <c r="I55" s="158">
        <v>1518</v>
      </c>
      <c r="J55" s="158">
        <v>1020</v>
      </c>
      <c r="K55" s="158">
        <v>1621</v>
      </c>
      <c r="L55" s="158">
        <v>1683</v>
      </c>
      <c r="M55" s="158">
        <v>2488</v>
      </c>
      <c r="N55" s="158">
        <v>1609</v>
      </c>
      <c r="O55" s="158">
        <v>2035</v>
      </c>
      <c r="P55" s="158">
        <v>1935</v>
      </c>
      <c r="Q55" s="158">
        <v>1815</v>
      </c>
      <c r="R55" s="595"/>
      <c r="S55" s="2"/>
    </row>
    <row r="56" spans="1:22" ht="11.25" customHeight="1" x14ac:dyDescent="0.2">
      <c r="A56" s="2"/>
      <c r="B56" s="213"/>
      <c r="C56" s="461"/>
      <c r="D56" s="93" t="s">
        <v>163</v>
      </c>
      <c r="E56" s="149">
        <v>6623</v>
      </c>
      <c r="F56" s="172">
        <v>5356</v>
      </c>
      <c r="G56" s="172">
        <v>5883</v>
      </c>
      <c r="H56" s="172">
        <v>4496</v>
      </c>
      <c r="I56" s="158">
        <v>3978</v>
      </c>
      <c r="J56" s="158">
        <v>3294</v>
      </c>
      <c r="K56" s="158">
        <v>4880</v>
      </c>
      <c r="L56" s="158">
        <v>4291</v>
      </c>
      <c r="M56" s="158">
        <v>6242</v>
      </c>
      <c r="N56" s="158">
        <v>5445</v>
      </c>
      <c r="O56" s="158">
        <v>5876</v>
      </c>
      <c r="P56" s="158">
        <v>5906</v>
      </c>
      <c r="Q56" s="158">
        <v>4934</v>
      </c>
      <c r="R56" s="595"/>
      <c r="S56" s="2"/>
    </row>
    <row r="57" spans="1:22" ht="11.25" customHeight="1" x14ac:dyDescent="0.2">
      <c r="A57" s="2"/>
      <c r="B57" s="213"/>
      <c r="C57" s="461"/>
      <c r="D57" s="93" t="s">
        <v>216</v>
      </c>
      <c r="E57" s="753">
        <v>1</v>
      </c>
      <c r="F57" s="752">
        <v>0</v>
      </c>
      <c r="G57" s="752">
        <v>0</v>
      </c>
      <c r="H57" s="752">
        <v>1</v>
      </c>
      <c r="I57" s="752">
        <v>0</v>
      </c>
      <c r="J57" s="752">
        <v>0</v>
      </c>
      <c r="K57" s="752">
        <v>0</v>
      </c>
      <c r="L57" s="752">
        <v>0</v>
      </c>
      <c r="M57" s="752">
        <v>0</v>
      </c>
      <c r="N57" s="752">
        <v>2</v>
      </c>
      <c r="O57" s="752">
        <v>3</v>
      </c>
      <c r="P57" s="752">
        <v>1</v>
      </c>
      <c r="Q57" s="752">
        <v>1</v>
      </c>
      <c r="R57" s="595"/>
      <c r="S57" s="2"/>
      <c r="V57" s="515"/>
    </row>
    <row r="58" spans="1:22" ht="12.75" hidden="1" customHeight="1" x14ac:dyDescent="0.2">
      <c r="A58" s="2"/>
      <c r="B58" s="213"/>
      <c r="C58" s="461"/>
      <c r="D58" s="196" t="s">
        <v>187</v>
      </c>
      <c r="E58" s="148">
        <v>3148</v>
      </c>
      <c r="F58" s="158">
        <v>1742</v>
      </c>
      <c r="G58" s="158">
        <v>2382</v>
      </c>
      <c r="H58" s="158">
        <v>1991</v>
      </c>
      <c r="I58" s="158">
        <v>1657</v>
      </c>
      <c r="J58" s="158">
        <v>1585</v>
      </c>
      <c r="K58" s="158">
        <v>1669</v>
      </c>
      <c r="L58" s="158">
        <v>1918</v>
      </c>
      <c r="M58" s="158">
        <v>2306</v>
      </c>
      <c r="N58" s="158">
        <v>1606</v>
      </c>
      <c r="O58" s="158">
        <v>2487</v>
      </c>
      <c r="P58" s="158">
        <v>2409</v>
      </c>
      <c r="Q58" s="158">
        <v>1883</v>
      </c>
      <c r="R58" s="595"/>
      <c r="S58" s="2"/>
    </row>
    <row r="59" spans="1:22" ht="12.75" hidden="1" customHeight="1" x14ac:dyDescent="0.2">
      <c r="A59" s="2"/>
      <c r="B59" s="213"/>
      <c r="C59" s="461"/>
      <c r="D59" s="196" t="s">
        <v>188</v>
      </c>
      <c r="E59" s="148">
        <v>2882</v>
      </c>
      <c r="F59" s="158">
        <v>2985</v>
      </c>
      <c r="G59" s="158">
        <v>3290</v>
      </c>
      <c r="H59" s="158">
        <v>2557</v>
      </c>
      <c r="I59" s="158">
        <v>2146</v>
      </c>
      <c r="J59" s="158">
        <v>1622</v>
      </c>
      <c r="K59" s="158">
        <v>2900</v>
      </c>
      <c r="L59" s="158">
        <v>2024</v>
      </c>
      <c r="M59" s="158">
        <v>3124</v>
      </c>
      <c r="N59" s="158">
        <v>2499</v>
      </c>
      <c r="O59" s="158">
        <v>3076</v>
      </c>
      <c r="P59" s="158">
        <v>2828</v>
      </c>
      <c r="Q59" s="158">
        <v>2522</v>
      </c>
      <c r="R59" s="595"/>
      <c r="S59" s="2"/>
    </row>
    <row r="60" spans="1:22" ht="12.75" hidden="1" customHeight="1" x14ac:dyDescent="0.2">
      <c r="A60" s="2"/>
      <c r="B60" s="213"/>
      <c r="C60" s="461"/>
      <c r="D60" s="196" t="s">
        <v>59</v>
      </c>
      <c r="E60" s="148">
        <v>1338</v>
      </c>
      <c r="F60" s="158">
        <v>974</v>
      </c>
      <c r="G60" s="158">
        <v>1042</v>
      </c>
      <c r="H60" s="158">
        <v>797</v>
      </c>
      <c r="I60" s="158">
        <v>755</v>
      </c>
      <c r="J60" s="158">
        <v>718</v>
      </c>
      <c r="K60" s="158">
        <v>938</v>
      </c>
      <c r="L60" s="158">
        <v>723</v>
      </c>
      <c r="M60" s="158">
        <v>1340</v>
      </c>
      <c r="N60" s="158">
        <v>930</v>
      </c>
      <c r="O60" s="158">
        <v>998</v>
      </c>
      <c r="P60" s="158">
        <v>1015</v>
      </c>
      <c r="Q60" s="158">
        <v>1031</v>
      </c>
      <c r="R60" s="595"/>
      <c r="S60" s="2"/>
    </row>
    <row r="61" spans="1:22" ht="12.75" hidden="1" customHeight="1" x14ac:dyDescent="0.2">
      <c r="A61" s="2"/>
      <c r="B61" s="213"/>
      <c r="C61" s="461"/>
      <c r="D61" s="196" t="s">
        <v>190</v>
      </c>
      <c r="E61" s="148">
        <v>808</v>
      </c>
      <c r="F61" s="158">
        <v>914</v>
      </c>
      <c r="G61" s="158">
        <v>732</v>
      </c>
      <c r="H61" s="158">
        <v>649</v>
      </c>
      <c r="I61" s="158">
        <v>766</v>
      </c>
      <c r="J61" s="158">
        <v>599</v>
      </c>
      <c r="K61" s="158">
        <v>862</v>
      </c>
      <c r="L61" s="158">
        <v>720</v>
      </c>
      <c r="M61" s="158">
        <v>1040</v>
      </c>
      <c r="N61" s="158">
        <v>1291</v>
      </c>
      <c r="O61" s="158">
        <v>1022</v>
      </c>
      <c r="P61" s="158">
        <v>904</v>
      </c>
      <c r="Q61" s="158">
        <v>907</v>
      </c>
      <c r="R61" s="595"/>
      <c r="S61" s="2"/>
    </row>
    <row r="62" spans="1:22" ht="12.75" hidden="1" customHeight="1" x14ac:dyDescent="0.2">
      <c r="A62" s="2"/>
      <c r="B62" s="213"/>
      <c r="C62" s="461"/>
      <c r="D62" s="196" t="s">
        <v>191</v>
      </c>
      <c r="E62" s="148">
        <v>490</v>
      </c>
      <c r="F62" s="158">
        <v>289</v>
      </c>
      <c r="G62" s="158">
        <v>235</v>
      </c>
      <c r="H62" s="158">
        <v>199</v>
      </c>
      <c r="I62" s="158">
        <v>201</v>
      </c>
      <c r="J62" s="158">
        <v>200</v>
      </c>
      <c r="K62" s="158">
        <v>273</v>
      </c>
      <c r="L62" s="158">
        <v>562</v>
      </c>
      <c r="M62" s="158">
        <v>1080</v>
      </c>
      <c r="N62" s="158">
        <v>1274</v>
      </c>
      <c r="O62" s="158">
        <v>942</v>
      </c>
      <c r="P62" s="158">
        <v>555</v>
      </c>
      <c r="Q62" s="158">
        <v>301</v>
      </c>
      <c r="R62" s="595"/>
      <c r="S62" s="2"/>
    </row>
    <row r="63" spans="1:22" ht="12.75" hidden="1" customHeight="1" x14ac:dyDescent="0.2">
      <c r="A63" s="2"/>
      <c r="B63" s="213"/>
      <c r="C63" s="461"/>
      <c r="D63" s="196" t="s">
        <v>130</v>
      </c>
      <c r="E63" s="148">
        <v>196</v>
      </c>
      <c r="F63" s="158">
        <v>127</v>
      </c>
      <c r="G63" s="158">
        <v>112</v>
      </c>
      <c r="H63" s="158">
        <v>118</v>
      </c>
      <c r="I63" s="158">
        <v>155</v>
      </c>
      <c r="J63" s="158">
        <v>74</v>
      </c>
      <c r="K63" s="158">
        <v>122</v>
      </c>
      <c r="L63" s="158">
        <v>110</v>
      </c>
      <c r="M63" s="158">
        <v>167</v>
      </c>
      <c r="N63" s="158">
        <v>115</v>
      </c>
      <c r="O63" s="158">
        <v>168</v>
      </c>
      <c r="P63" s="158">
        <v>186</v>
      </c>
      <c r="Q63" s="158">
        <v>183</v>
      </c>
      <c r="R63" s="595"/>
      <c r="S63" s="2"/>
    </row>
    <row r="64" spans="1:22" ht="12.75" hidden="1" customHeight="1" x14ac:dyDescent="0.2">
      <c r="A64" s="2"/>
      <c r="B64" s="213"/>
      <c r="C64" s="461"/>
      <c r="D64" s="196" t="s">
        <v>131</v>
      </c>
      <c r="E64" s="148">
        <v>139</v>
      </c>
      <c r="F64" s="158">
        <v>111</v>
      </c>
      <c r="G64" s="158">
        <v>132</v>
      </c>
      <c r="H64" s="158">
        <v>145</v>
      </c>
      <c r="I64" s="158">
        <v>138</v>
      </c>
      <c r="J64" s="158">
        <v>77</v>
      </c>
      <c r="K64" s="158">
        <v>99</v>
      </c>
      <c r="L64" s="158">
        <v>152</v>
      </c>
      <c r="M64" s="158">
        <v>123</v>
      </c>
      <c r="N64" s="158">
        <v>102</v>
      </c>
      <c r="O64" s="158">
        <v>136</v>
      </c>
      <c r="P64" s="158">
        <v>186</v>
      </c>
      <c r="Q64" s="158">
        <v>119</v>
      </c>
      <c r="R64" s="595"/>
      <c r="S64" s="2"/>
    </row>
    <row r="65" spans="1:19" ht="15" customHeight="1" x14ac:dyDescent="0.2">
      <c r="A65" s="2"/>
      <c r="B65" s="213"/>
      <c r="C65" s="1541" t="s">
        <v>220</v>
      </c>
      <c r="D65" s="1541"/>
      <c r="E65" s="459">
        <f t="shared" ref="E65:P65" si="1">+E53/E31*100</f>
        <v>75.322175732217573</v>
      </c>
      <c r="F65" s="459">
        <f t="shared" si="1"/>
        <v>74.450119879078485</v>
      </c>
      <c r="G65" s="459">
        <f t="shared" si="1"/>
        <v>71.025273346477874</v>
      </c>
      <c r="H65" s="459">
        <f t="shared" si="1"/>
        <v>68.353626257278989</v>
      </c>
      <c r="I65" s="459">
        <f t="shared" si="1"/>
        <v>69.894281595386829</v>
      </c>
      <c r="J65" s="459">
        <f t="shared" si="1"/>
        <v>81.713040563191413</v>
      </c>
      <c r="K65" s="459">
        <f t="shared" si="1"/>
        <v>61.134865490824872</v>
      </c>
      <c r="L65" s="459">
        <f t="shared" si="1"/>
        <v>44.148179749715588</v>
      </c>
      <c r="M65" s="459">
        <f t="shared" si="1"/>
        <v>57.764913163856022</v>
      </c>
      <c r="N65" s="459">
        <f t="shared" si="1"/>
        <v>71.212535301084088</v>
      </c>
      <c r="O65" s="459">
        <f t="shared" si="1"/>
        <v>51.710202647299987</v>
      </c>
      <c r="P65" s="459">
        <f t="shared" si="1"/>
        <v>59.086257309941523</v>
      </c>
      <c r="Q65" s="459">
        <f>+Q53/Q31*100</f>
        <v>60.494687336700927</v>
      </c>
      <c r="R65" s="595"/>
      <c r="S65" s="2"/>
    </row>
    <row r="66" spans="1:19" ht="11.25" customHeight="1" x14ac:dyDescent="0.2">
      <c r="A66" s="2"/>
      <c r="B66" s="213"/>
      <c r="C66" s="461"/>
      <c r="D66" s="450" t="s">
        <v>187</v>
      </c>
      <c r="E66" s="173">
        <f t="shared" ref="E66:Q72" si="2">+E58/E32*100</f>
        <v>75.167144221585474</v>
      </c>
      <c r="F66" s="173">
        <f t="shared" si="2"/>
        <v>73.009220452640406</v>
      </c>
      <c r="G66" s="173">
        <f t="shared" si="2"/>
        <v>70.556872037914701</v>
      </c>
      <c r="H66" s="173">
        <f t="shared" si="2"/>
        <v>67.422959701997968</v>
      </c>
      <c r="I66" s="173">
        <f t="shared" si="2"/>
        <v>64.524922118380061</v>
      </c>
      <c r="J66" s="173">
        <f t="shared" si="2"/>
        <v>95.654797827398923</v>
      </c>
      <c r="K66" s="173">
        <f t="shared" si="2"/>
        <v>55.28320635972176</v>
      </c>
      <c r="L66" s="173">
        <f t="shared" si="2"/>
        <v>44.939081537019682</v>
      </c>
      <c r="M66" s="173">
        <f t="shared" si="2"/>
        <v>57.837973413594177</v>
      </c>
      <c r="N66" s="173">
        <f t="shared" si="2"/>
        <v>71.728450200982579</v>
      </c>
      <c r="O66" s="173">
        <f t="shared" si="2"/>
        <v>47.048808172531217</v>
      </c>
      <c r="P66" s="173">
        <f t="shared" si="2"/>
        <v>60.375939849624061</v>
      </c>
      <c r="Q66" s="173">
        <f>+Q58/Q32*100</f>
        <v>59.456899273760655</v>
      </c>
      <c r="R66" s="595"/>
      <c r="S66" s="150"/>
    </row>
    <row r="67" spans="1:19" ht="11.25" customHeight="1" x14ac:dyDescent="0.2">
      <c r="A67" s="2"/>
      <c r="B67" s="213"/>
      <c r="C67" s="461"/>
      <c r="D67" s="450" t="s">
        <v>188</v>
      </c>
      <c r="E67" s="173">
        <f t="shared" si="2"/>
        <v>80.412946428571431</v>
      </c>
      <c r="F67" s="173">
        <f t="shared" si="2"/>
        <v>78.080041851948735</v>
      </c>
      <c r="G67" s="173">
        <f t="shared" si="2"/>
        <v>77.393554457774641</v>
      </c>
      <c r="H67" s="173">
        <f t="shared" si="2"/>
        <v>75.606150206978114</v>
      </c>
      <c r="I67" s="173">
        <f t="shared" si="2"/>
        <v>77.083333333333343</v>
      </c>
      <c r="J67" s="173">
        <f t="shared" si="2"/>
        <v>71.674768007070256</v>
      </c>
      <c r="K67" s="173">
        <f t="shared" si="2"/>
        <v>72.103431128791655</v>
      </c>
      <c r="L67" s="173">
        <f t="shared" si="2"/>
        <v>53.02593659942363</v>
      </c>
      <c r="M67" s="173">
        <f t="shared" si="2"/>
        <v>56.025824964131999</v>
      </c>
      <c r="N67" s="173">
        <f t="shared" si="2"/>
        <v>76.72704943199264</v>
      </c>
      <c r="O67" s="173">
        <f t="shared" si="2"/>
        <v>59.65865011636928</v>
      </c>
      <c r="P67" s="173">
        <f t="shared" si="2"/>
        <v>64.936854190585535</v>
      </c>
      <c r="Q67" s="173">
        <f t="shared" si="2"/>
        <v>69.20965971459934</v>
      </c>
      <c r="R67" s="595"/>
      <c r="S67" s="150"/>
    </row>
    <row r="68" spans="1:19" ht="11.25" customHeight="1" x14ac:dyDescent="0.2">
      <c r="A68" s="2"/>
      <c r="B68" s="213"/>
      <c r="C68" s="461"/>
      <c r="D68" s="450" t="s">
        <v>59</v>
      </c>
      <c r="E68" s="173">
        <f t="shared" si="2"/>
        <v>68.756423432682425</v>
      </c>
      <c r="F68" s="173">
        <f t="shared" si="2"/>
        <v>69.921033740129218</v>
      </c>
      <c r="G68" s="173">
        <f t="shared" si="2"/>
        <v>63.459196102314252</v>
      </c>
      <c r="H68" s="173">
        <f t="shared" si="2"/>
        <v>61.119631901840485</v>
      </c>
      <c r="I68" s="173">
        <f t="shared" si="2"/>
        <v>64.529914529914535</v>
      </c>
      <c r="J68" s="173">
        <f t="shared" si="2"/>
        <v>81.221719457013577</v>
      </c>
      <c r="K68" s="173">
        <f t="shared" si="2"/>
        <v>60.360360360360367</v>
      </c>
      <c r="L68" s="173">
        <f t="shared" si="2"/>
        <v>32.893539581437672</v>
      </c>
      <c r="M68" s="173">
        <f t="shared" si="2"/>
        <v>60.578661844484628</v>
      </c>
      <c r="N68" s="173">
        <f t="shared" si="2"/>
        <v>68.939955522609338</v>
      </c>
      <c r="O68" s="173">
        <f t="shared" si="2"/>
        <v>40.355843105539826</v>
      </c>
      <c r="P68" s="173">
        <f t="shared" si="2"/>
        <v>50.272412085190687</v>
      </c>
      <c r="Q68" s="173">
        <f t="shared" si="2"/>
        <v>53.475103734439834</v>
      </c>
      <c r="R68" s="595"/>
      <c r="S68" s="150"/>
    </row>
    <row r="69" spans="1:19" ht="11.25" customHeight="1" x14ac:dyDescent="0.2">
      <c r="A69" s="2"/>
      <c r="B69" s="213"/>
      <c r="C69" s="461"/>
      <c r="D69" s="450" t="s">
        <v>190</v>
      </c>
      <c r="E69" s="173">
        <f t="shared" si="2"/>
        <v>68.590831918505941</v>
      </c>
      <c r="F69" s="173">
        <f t="shared" si="2"/>
        <v>77.392040643522435</v>
      </c>
      <c r="G69" s="173">
        <f t="shared" si="2"/>
        <v>69.581749049429646</v>
      </c>
      <c r="H69" s="173">
        <f t="shared" si="2"/>
        <v>58.415841584158414</v>
      </c>
      <c r="I69" s="173">
        <f t="shared" si="2"/>
        <v>68.637992831541212</v>
      </c>
      <c r="J69" s="173">
        <f t="shared" si="2"/>
        <v>87.701317715959007</v>
      </c>
      <c r="K69" s="173">
        <f t="shared" si="2"/>
        <v>62.373371924746749</v>
      </c>
      <c r="L69" s="173">
        <f t="shared" si="2"/>
        <v>34.25309229305423</v>
      </c>
      <c r="M69" s="173">
        <f t="shared" si="2"/>
        <v>54.968287526427062</v>
      </c>
      <c r="N69" s="173">
        <f t="shared" si="2"/>
        <v>62.007684918347735</v>
      </c>
      <c r="O69" s="173">
        <f t="shared" si="2"/>
        <v>48.946360153256705</v>
      </c>
      <c r="P69" s="173">
        <f t="shared" si="2"/>
        <v>50.055370985603545</v>
      </c>
      <c r="Q69" s="173">
        <f t="shared" si="2"/>
        <v>54.02025014889815</v>
      </c>
      <c r="R69" s="595"/>
      <c r="S69" s="150"/>
    </row>
    <row r="70" spans="1:19" ht="11.25" customHeight="1" x14ac:dyDescent="0.2">
      <c r="A70" s="2"/>
      <c r="B70" s="213"/>
      <c r="C70" s="461"/>
      <c r="D70" s="450" t="s">
        <v>191</v>
      </c>
      <c r="E70" s="173">
        <f t="shared" si="2"/>
        <v>72.058823529411768</v>
      </c>
      <c r="F70" s="173">
        <f t="shared" si="2"/>
        <v>70.145631067961162</v>
      </c>
      <c r="G70" s="173">
        <f t="shared" si="2"/>
        <v>56.085918854415276</v>
      </c>
      <c r="H70" s="173">
        <f t="shared" si="2"/>
        <v>54.371584699453557</v>
      </c>
      <c r="I70" s="173">
        <f>+I62/I36*100</f>
        <v>63.607594936708857</v>
      </c>
      <c r="J70" s="173">
        <f t="shared" si="2"/>
        <v>72.727272727272734</v>
      </c>
      <c r="K70" s="173">
        <f t="shared" si="2"/>
        <v>32.971014492753625</v>
      </c>
      <c r="L70" s="173">
        <f t="shared" si="2"/>
        <v>45.395799676898221</v>
      </c>
      <c r="M70" s="173">
        <f t="shared" si="2"/>
        <v>61.962134251290877</v>
      </c>
      <c r="N70" s="173">
        <f t="shared" si="2"/>
        <v>76.700782661047555</v>
      </c>
      <c r="O70" s="173">
        <f t="shared" si="2"/>
        <v>64.653397391901166</v>
      </c>
      <c r="P70" s="173">
        <f t="shared" si="2"/>
        <v>64.988290398126466</v>
      </c>
      <c r="Q70" s="173">
        <f t="shared" si="2"/>
        <v>48.863636363636367</v>
      </c>
      <c r="R70" s="595"/>
      <c r="S70" s="150"/>
    </row>
    <row r="71" spans="1:19" ht="11.25" customHeight="1" x14ac:dyDescent="0.2">
      <c r="A71" s="2"/>
      <c r="B71" s="213"/>
      <c r="C71" s="461"/>
      <c r="D71" s="450" t="s">
        <v>130</v>
      </c>
      <c r="E71" s="173">
        <f t="shared" si="2"/>
        <v>97.512437810945272</v>
      </c>
      <c r="F71" s="173">
        <f t="shared" si="2"/>
        <v>75.595238095238088</v>
      </c>
      <c r="G71" s="173">
        <f t="shared" si="2"/>
        <v>64.739884393063591</v>
      </c>
      <c r="H71" s="173">
        <f t="shared" si="2"/>
        <v>76.129032258064512</v>
      </c>
      <c r="I71" s="173">
        <f t="shared" si="2"/>
        <v>101.9736842105263</v>
      </c>
      <c r="J71" s="173">
        <f t="shared" si="2"/>
        <v>75.510204081632651</v>
      </c>
      <c r="K71" s="173">
        <f t="shared" si="2"/>
        <v>56.481481481481474</v>
      </c>
      <c r="L71" s="173">
        <f t="shared" si="2"/>
        <v>65.476190476190482</v>
      </c>
      <c r="M71" s="173">
        <f t="shared" si="2"/>
        <v>69.583333333333329</v>
      </c>
      <c r="N71" s="173">
        <f t="shared" si="2"/>
        <v>71.875</v>
      </c>
      <c r="O71" s="173">
        <f t="shared" si="2"/>
        <v>48.837209302325576</v>
      </c>
      <c r="P71" s="173">
        <f t="shared" si="2"/>
        <v>62.416107382550337</v>
      </c>
      <c r="Q71" s="173">
        <f t="shared" si="2"/>
        <v>85.91549295774648</v>
      </c>
      <c r="R71" s="595"/>
      <c r="S71" s="150"/>
    </row>
    <row r="72" spans="1:19" ht="11.25" customHeight="1" x14ac:dyDescent="0.2">
      <c r="A72" s="2"/>
      <c r="B72" s="213"/>
      <c r="C72" s="461"/>
      <c r="D72" s="450" t="s">
        <v>131</v>
      </c>
      <c r="E72" s="173">
        <f t="shared" si="2"/>
        <v>80.346820809248555</v>
      </c>
      <c r="F72" s="173">
        <f t="shared" si="2"/>
        <v>48.260869565217391</v>
      </c>
      <c r="G72" s="173">
        <f t="shared" si="2"/>
        <v>53.877551020408163</v>
      </c>
      <c r="H72" s="173">
        <f t="shared" si="2"/>
        <v>83.333333333333343</v>
      </c>
      <c r="I72" s="173">
        <f t="shared" si="2"/>
        <v>63.302752293577981</v>
      </c>
      <c r="J72" s="173">
        <f t="shared" si="2"/>
        <v>72.641509433962256</v>
      </c>
      <c r="K72" s="173">
        <f t="shared" si="2"/>
        <v>48.292682926829265</v>
      </c>
      <c r="L72" s="173">
        <f t="shared" si="2"/>
        <v>55.677655677655679</v>
      </c>
      <c r="M72" s="173">
        <f t="shared" si="2"/>
        <v>50.826446280991732</v>
      </c>
      <c r="N72" s="173">
        <f t="shared" si="2"/>
        <v>44.541484716157207</v>
      </c>
      <c r="O72" s="173">
        <f t="shared" si="2"/>
        <v>50.370370370370367</v>
      </c>
      <c r="P72" s="173">
        <f t="shared" si="2"/>
        <v>51.955307262569825</v>
      </c>
      <c r="Q72" s="173">
        <f t="shared" si="2"/>
        <v>50.638297872340424</v>
      </c>
      <c r="R72" s="595"/>
      <c r="S72" s="150"/>
    </row>
    <row r="73" spans="1:19" s="515" customFormat="1" ht="20.25" customHeight="1" x14ac:dyDescent="0.2">
      <c r="A73" s="522"/>
      <c r="B73" s="523"/>
      <c r="C73" s="1539" t="s">
        <v>285</v>
      </c>
      <c r="D73" s="1540"/>
      <c r="E73" s="1540"/>
      <c r="F73" s="1540"/>
      <c r="G73" s="1540"/>
      <c r="H73" s="1540"/>
      <c r="I73" s="1540"/>
      <c r="J73" s="1540"/>
      <c r="K73" s="1540"/>
      <c r="L73" s="1540"/>
      <c r="M73" s="1540"/>
      <c r="N73" s="1540"/>
      <c r="O73" s="1540"/>
      <c r="P73" s="1540"/>
      <c r="Q73" s="1540"/>
      <c r="R73" s="525"/>
      <c r="S73" s="150"/>
    </row>
    <row r="74" spans="1:19" s="515" customFormat="1" ht="12.75" customHeight="1" x14ac:dyDescent="0.2">
      <c r="A74" s="522"/>
      <c r="B74" s="523"/>
      <c r="C74" s="1540" t="s">
        <v>391</v>
      </c>
      <c r="D74" s="1540"/>
      <c r="E74" s="1540"/>
      <c r="F74" s="1540"/>
      <c r="G74" s="1540"/>
      <c r="H74" s="1540"/>
      <c r="I74" s="1540"/>
      <c r="J74" s="1540"/>
      <c r="K74" s="1540"/>
      <c r="L74" s="1540"/>
      <c r="M74" s="1540"/>
      <c r="N74" s="1540"/>
      <c r="O74" s="1540"/>
      <c r="P74" s="1540"/>
      <c r="Q74" s="1540"/>
      <c r="R74" s="525"/>
      <c r="S74" s="522"/>
    </row>
    <row r="75" spans="1:19" ht="13.5" customHeight="1" x14ac:dyDescent="0.2">
      <c r="A75" s="2"/>
      <c r="B75" s="213"/>
      <c r="C75" s="42" t="s">
        <v>433</v>
      </c>
      <c r="D75" s="4"/>
      <c r="E75" s="1"/>
      <c r="F75" s="1"/>
      <c r="G75" s="4"/>
      <c r="H75" s="1"/>
      <c r="I75" s="858"/>
      <c r="J75" s="535"/>
      <c r="K75" s="1"/>
      <c r="L75" s="4"/>
      <c r="M75" s="4"/>
      <c r="N75" s="4"/>
      <c r="O75" s="4"/>
      <c r="P75" s="4"/>
      <c r="Q75" s="4"/>
      <c r="R75" s="961"/>
      <c r="S75" s="2"/>
    </row>
    <row r="76" spans="1:19" ht="13.5" customHeight="1" x14ac:dyDescent="0.2">
      <c r="A76" s="2"/>
      <c r="B76" s="207">
        <v>10</v>
      </c>
      <c r="C76" s="1450">
        <v>42948</v>
      </c>
      <c r="D76" s="1450"/>
      <c r="E76" s="541"/>
      <c r="F76" s="541"/>
      <c r="G76" s="541"/>
      <c r="H76" s="541"/>
      <c r="I76" s="541"/>
      <c r="J76" s="150"/>
      <c r="K76" s="150"/>
      <c r="L76" s="596"/>
      <c r="M76" s="174"/>
      <c r="N76" s="174"/>
      <c r="O76" s="174"/>
      <c r="P76" s="596"/>
      <c r="Q76" s="1"/>
      <c r="R76" s="4"/>
      <c r="S76" s="2"/>
    </row>
  </sheetData>
  <mergeCells count="17">
    <mergeCell ref="D1:R1"/>
    <mergeCell ref="B2:D2"/>
    <mergeCell ref="C5:D6"/>
    <mergeCell ref="E5:N5"/>
    <mergeCell ref="E6:J6"/>
    <mergeCell ref="K6:Q6"/>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1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397" customWidth="1"/>
    <col min="2" max="2" width="2.5703125" style="397" customWidth="1"/>
    <col min="3" max="3" width="1" style="397" customWidth="1"/>
    <col min="4" max="4" width="23.42578125" style="397" customWidth="1"/>
    <col min="5" max="5" width="5.42578125" style="397" customWidth="1"/>
    <col min="6" max="6" width="5.42578125" style="392" customWidth="1"/>
    <col min="7" max="17" width="5.42578125" style="397" customWidth="1"/>
    <col min="18" max="18" width="2.5703125" style="397" customWidth="1"/>
    <col min="19" max="19" width="1" style="397" customWidth="1"/>
    <col min="20" max="16384" width="9.140625" style="397"/>
  </cols>
  <sheetData>
    <row r="1" spans="1:24" ht="13.5" customHeight="1" x14ac:dyDescent="0.2">
      <c r="A1" s="392"/>
      <c r="B1" s="1554" t="s">
        <v>316</v>
      </c>
      <c r="C1" s="1555"/>
      <c r="D1" s="1555"/>
      <c r="E1" s="1555"/>
      <c r="F1" s="1555"/>
      <c r="G1" s="1555"/>
      <c r="H1" s="1555"/>
      <c r="I1" s="425"/>
      <c r="J1" s="425"/>
      <c r="K1" s="425"/>
      <c r="L1" s="425"/>
      <c r="M1" s="425"/>
      <c r="N1" s="425"/>
      <c r="O1" s="425"/>
      <c r="P1" s="425"/>
      <c r="Q1" s="402"/>
      <c r="R1" s="402"/>
      <c r="S1" s="392"/>
    </row>
    <row r="2" spans="1:24" ht="6" customHeight="1" x14ac:dyDescent="0.2">
      <c r="A2" s="392"/>
      <c r="B2" s="597"/>
      <c r="C2" s="511"/>
      <c r="D2" s="511"/>
      <c r="E2" s="443"/>
      <c r="F2" s="443"/>
      <c r="G2" s="443"/>
      <c r="H2" s="443"/>
      <c r="I2" s="443"/>
      <c r="J2" s="443"/>
      <c r="K2" s="443"/>
      <c r="L2" s="443"/>
      <c r="M2" s="443"/>
      <c r="N2" s="443"/>
      <c r="O2" s="443"/>
      <c r="P2" s="443"/>
      <c r="Q2" s="443"/>
      <c r="R2" s="401"/>
      <c r="S2" s="392"/>
    </row>
    <row r="3" spans="1:24" ht="13.5" customHeight="1" thickBot="1" x14ac:dyDescent="0.25">
      <c r="A3" s="392"/>
      <c r="B3" s="402"/>
      <c r="C3" s="402"/>
      <c r="D3" s="402"/>
      <c r="E3" s="557"/>
      <c r="F3" s="557"/>
      <c r="G3" s="557"/>
      <c r="H3" s="557"/>
      <c r="I3" s="557"/>
      <c r="J3" s="557"/>
      <c r="K3" s="557"/>
      <c r="L3" s="557"/>
      <c r="M3" s="557"/>
      <c r="N3" s="557"/>
      <c r="O3" s="557"/>
      <c r="P3" s="557"/>
      <c r="Q3" s="557" t="s">
        <v>73</v>
      </c>
      <c r="R3" s="599"/>
      <c r="S3" s="392"/>
    </row>
    <row r="4" spans="1:24" s="406" customFormat="1" ht="13.5" customHeight="1" thickBot="1" x14ac:dyDescent="0.25">
      <c r="A4" s="404"/>
      <c r="B4" s="405"/>
      <c r="C4" s="600" t="s">
        <v>221</v>
      </c>
      <c r="D4" s="601"/>
      <c r="E4" s="601"/>
      <c r="F4" s="601"/>
      <c r="G4" s="601"/>
      <c r="H4" s="601"/>
      <c r="I4" s="601"/>
      <c r="J4" s="601"/>
      <c r="K4" s="601"/>
      <c r="L4" s="601"/>
      <c r="M4" s="601"/>
      <c r="N4" s="601"/>
      <c r="O4" s="601"/>
      <c r="P4" s="601"/>
      <c r="Q4" s="602"/>
      <c r="R4" s="599"/>
      <c r="S4" s="404"/>
      <c r="T4" s="723"/>
      <c r="U4" s="723"/>
      <c r="V4" s="723"/>
      <c r="W4" s="723"/>
      <c r="X4" s="723"/>
    </row>
    <row r="5" spans="1:24" ht="4.5" customHeight="1" x14ac:dyDescent="0.2">
      <c r="A5" s="392"/>
      <c r="B5" s="402"/>
      <c r="C5" s="1556" t="s">
        <v>78</v>
      </c>
      <c r="D5" s="1556"/>
      <c r="E5" s="512"/>
      <c r="F5" s="512"/>
      <c r="G5" s="512"/>
      <c r="H5" s="512"/>
      <c r="I5" s="512"/>
      <c r="J5" s="512"/>
      <c r="K5" s="512"/>
      <c r="L5" s="512"/>
      <c r="M5" s="512"/>
      <c r="N5" s="512"/>
      <c r="O5" s="512"/>
      <c r="P5" s="512"/>
      <c r="Q5" s="512"/>
      <c r="R5" s="599"/>
      <c r="S5" s="392"/>
      <c r="T5" s="419"/>
      <c r="U5" s="419"/>
      <c r="V5" s="419"/>
      <c r="W5" s="419"/>
      <c r="X5" s="419"/>
    </row>
    <row r="6" spans="1:24" ht="13.5" customHeight="1" x14ac:dyDescent="0.2">
      <c r="A6" s="392"/>
      <c r="B6" s="402"/>
      <c r="C6" s="1556"/>
      <c r="D6" s="1556"/>
      <c r="E6" s="1558" t="s">
        <v>689</v>
      </c>
      <c r="F6" s="1558"/>
      <c r="G6" s="1558"/>
      <c r="H6" s="1558"/>
      <c r="I6" s="1558"/>
      <c r="J6" s="1558"/>
      <c r="K6" s="1559" t="s">
        <v>690</v>
      </c>
      <c r="L6" s="1560"/>
      <c r="M6" s="1560"/>
      <c r="N6" s="1560"/>
      <c r="O6" s="1560"/>
      <c r="P6" s="1560"/>
      <c r="Q6" s="1560"/>
      <c r="R6" s="599"/>
      <c r="S6" s="392"/>
      <c r="T6" s="419"/>
      <c r="U6" s="419"/>
      <c r="V6" s="419"/>
      <c r="W6" s="419"/>
      <c r="X6" s="419"/>
    </row>
    <row r="7" spans="1:24" x14ac:dyDescent="0.2">
      <c r="A7" s="392"/>
      <c r="B7" s="402"/>
      <c r="C7" s="407"/>
      <c r="D7" s="407"/>
      <c r="E7" s="699" t="s">
        <v>99</v>
      </c>
      <c r="F7" s="699" t="s">
        <v>98</v>
      </c>
      <c r="G7" s="699" t="s">
        <v>97</v>
      </c>
      <c r="H7" s="699" t="s">
        <v>96</v>
      </c>
      <c r="I7" s="699" t="s">
        <v>95</v>
      </c>
      <c r="J7" s="699" t="s">
        <v>94</v>
      </c>
      <c r="K7" s="699" t="s">
        <v>93</v>
      </c>
      <c r="L7" s="699" t="s">
        <v>104</v>
      </c>
      <c r="M7" s="699" t="s">
        <v>103</v>
      </c>
      <c r="N7" s="699" t="s">
        <v>102</v>
      </c>
      <c r="O7" s="699" t="s">
        <v>101</v>
      </c>
      <c r="P7" s="699" t="s">
        <v>100</v>
      </c>
      <c r="Q7" s="699" t="s">
        <v>99</v>
      </c>
      <c r="R7" s="403"/>
      <c r="S7" s="392"/>
      <c r="T7" s="419"/>
      <c r="U7" s="419"/>
      <c r="V7" s="784"/>
      <c r="W7" s="419"/>
      <c r="X7" s="419"/>
    </row>
    <row r="8" spans="1:24" s="606" customFormat="1" ht="22.5" customHeight="1" x14ac:dyDescent="0.2">
      <c r="A8" s="603"/>
      <c r="B8" s="604"/>
      <c r="C8" s="1557" t="s">
        <v>68</v>
      </c>
      <c r="D8" s="1557"/>
      <c r="E8" s="389">
        <v>683973</v>
      </c>
      <c r="F8" s="390">
        <v>680182</v>
      </c>
      <c r="G8" s="390">
        <v>679063</v>
      </c>
      <c r="H8" s="390">
        <v>683619</v>
      </c>
      <c r="I8" s="390">
        <v>686235</v>
      </c>
      <c r="J8" s="390">
        <v>681787</v>
      </c>
      <c r="K8" s="390">
        <v>687504</v>
      </c>
      <c r="L8" s="390">
        <v>675239</v>
      </c>
      <c r="M8" s="390">
        <v>659322</v>
      </c>
      <c r="N8" s="390">
        <v>637858</v>
      </c>
      <c r="O8" s="390">
        <v>617990</v>
      </c>
      <c r="P8" s="390">
        <v>602194</v>
      </c>
      <c r="Q8" s="390">
        <v>593387</v>
      </c>
      <c r="R8" s="605"/>
      <c r="S8" s="603"/>
      <c r="T8" s="419"/>
      <c r="U8" s="419"/>
      <c r="V8" s="785"/>
      <c r="W8" s="419"/>
      <c r="X8" s="419"/>
    </row>
    <row r="9" spans="1:24" s="406" customFormat="1" ht="18.75" customHeight="1" x14ac:dyDescent="0.2">
      <c r="A9" s="404"/>
      <c r="B9" s="405"/>
      <c r="C9" s="411"/>
      <c r="D9" s="445" t="s">
        <v>326</v>
      </c>
      <c r="E9" s="446">
        <v>497663</v>
      </c>
      <c r="F9" s="447">
        <v>498763</v>
      </c>
      <c r="G9" s="447">
        <v>491107</v>
      </c>
      <c r="H9" s="447">
        <v>490589</v>
      </c>
      <c r="I9" s="447">
        <v>486434</v>
      </c>
      <c r="J9" s="447">
        <v>482556</v>
      </c>
      <c r="K9" s="447">
        <v>494730</v>
      </c>
      <c r="L9" s="447">
        <v>487629</v>
      </c>
      <c r="M9" s="447">
        <v>471474</v>
      </c>
      <c r="N9" s="447">
        <v>450961</v>
      </c>
      <c r="O9" s="447">
        <v>432274</v>
      </c>
      <c r="P9" s="447">
        <v>418189</v>
      </c>
      <c r="Q9" s="447">
        <v>416275</v>
      </c>
      <c r="R9" s="431"/>
      <c r="S9" s="404"/>
      <c r="T9" s="723"/>
      <c r="U9" s="786"/>
      <c r="V9" s="785"/>
      <c r="W9" s="723"/>
      <c r="X9" s="723"/>
    </row>
    <row r="10" spans="1:24" s="406" customFormat="1" ht="18.75" customHeight="1" x14ac:dyDescent="0.2">
      <c r="A10" s="404"/>
      <c r="B10" s="405"/>
      <c r="C10" s="411"/>
      <c r="D10" s="445" t="s">
        <v>222</v>
      </c>
      <c r="E10" s="446">
        <v>64139</v>
      </c>
      <c r="F10" s="447">
        <v>64006</v>
      </c>
      <c r="G10" s="447">
        <v>63954</v>
      </c>
      <c r="H10" s="447">
        <v>64702</v>
      </c>
      <c r="I10" s="447">
        <v>65152</v>
      </c>
      <c r="J10" s="447">
        <v>63834</v>
      </c>
      <c r="K10" s="447">
        <v>61234</v>
      </c>
      <c r="L10" s="447">
        <v>60538</v>
      </c>
      <c r="M10" s="447">
        <v>60594</v>
      </c>
      <c r="N10" s="447">
        <v>60395</v>
      </c>
      <c r="O10" s="447">
        <v>59159</v>
      </c>
      <c r="P10" s="447">
        <v>59145</v>
      </c>
      <c r="Q10" s="447">
        <v>58976</v>
      </c>
      <c r="R10" s="431"/>
      <c r="S10" s="404"/>
      <c r="T10" s="723"/>
      <c r="U10" s="723"/>
      <c r="V10" s="785"/>
      <c r="W10" s="723"/>
      <c r="X10" s="723"/>
    </row>
    <row r="11" spans="1:24" s="406" customFormat="1" ht="18.75" customHeight="1" x14ac:dyDescent="0.2">
      <c r="A11" s="404"/>
      <c r="B11" s="405"/>
      <c r="C11" s="411"/>
      <c r="D11" s="445" t="s">
        <v>223</v>
      </c>
      <c r="E11" s="446">
        <v>100676</v>
      </c>
      <c r="F11" s="447">
        <v>95286</v>
      </c>
      <c r="G11" s="447">
        <v>101085</v>
      </c>
      <c r="H11" s="447">
        <v>106379</v>
      </c>
      <c r="I11" s="447">
        <v>111925</v>
      </c>
      <c r="J11" s="447">
        <v>114517</v>
      </c>
      <c r="K11" s="447">
        <v>109991</v>
      </c>
      <c r="L11" s="447">
        <v>106160</v>
      </c>
      <c r="M11" s="447">
        <v>104048</v>
      </c>
      <c r="N11" s="447">
        <v>105336</v>
      </c>
      <c r="O11" s="447">
        <v>103496</v>
      </c>
      <c r="P11" s="447">
        <v>100945</v>
      </c>
      <c r="Q11" s="447">
        <v>95648</v>
      </c>
      <c r="R11" s="431"/>
      <c r="S11" s="404"/>
      <c r="T11" s="723"/>
      <c r="U11" s="723"/>
      <c r="V11" s="785"/>
      <c r="W11" s="723"/>
      <c r="X11" s="723"/>
    </row>
    <row r="12" spans="1:24" s="406" customFormat="1" ht="22.5" customHeight="1" x14ac:dyDescent="0.2">
      <c r="A12" s="404"/>
      <c r="B12" s="405"/>
      <c r="C12" s="411"/>
      <c r="D12" s="448" t="s">
        <v>327</v>
      </c>
      <c r="E12" s="446">
        <v>21495</v>
      </c>
      <c r="F12" s="447">
        <v>22127</v>
      </c>
      <c r="G12" s="447">
        <v>22917</v>
      </c>
      <c r="H12" s="447">
        <v>21949</v>
      </c>
      <c r="I12" s="447">
        <v>22724</v>
      </c>
      <c r="J12" s="447">
        <v>20880</v>
      </c>
      <c r="K12" s="447">
        <v>21549</v>
      </c>
      <c r="L12" s="447">
        <v>20912</v>
      </c>
      <c r="M12" s="447">
        <v>23206</v>
      </c>
      <c r="N12" s="447">
        <v>21166</v>
      </c>
      <c r="O12" s="447">
        <v>23061</v>
      </c>
      <c r="P12" s="447">
        <v>23915</v>
      </c>
      <c r="Q12" s="447">
        <v>22488</v>
      </c>
      <c r="R12" s="431"/>
      <c r="S12" s="404"/>
      <c r="T12" s="723"/>
      <c r="U12" s="723"/>
      <c r="V12" s="785"/>
      <c r="W12" s="723"/>
      <c r="X12" s="723"/>
    </row>
    <row r="13" spans="1:24" ht="15.75" customHeight="1" thickBot="1" x14ac:dyDescent="0.25">
      <c r="A13" s="392"/>
      <c r="B13" s="402"/>
      <c r="C13" s="407"/>
      <c r="D13" s="407"/>
      <c r="E13" s="557"/>
      <c r="F13" s="557"/>
      <c r="G13" s="557"/>
      <c r="H13" s="557"/>
      <c r="I13" s="557"/>
      <c r="J13" s="557"/>
      <c r="K13" s="557"/>
      <c r="L13" s="557"/>
      <c r="M13" s="557"/>
      <c r="N13" s="557"/>
      <c r="O13" s="557"/>
      <c r="P13" s="557"/>
      <c r="Q13" s="458"/>
      <c r="R13" s="403"/>
      <c r="S13" s="392"/>
      <c r="T13" s="419"/>
      <c r="U13" s="419"/>
      <c r="V13" s="785"/>
      <c r="W13" s="419"/>
      <c r="X13" s="419"/>
    </row>
    <row r="14" spans="1:24" ht="13.5" customHeight="1" thickBot="1" x14ac:dyDescent="0.25">
      <c r="A14" s="392"/>
      <c r="B14" s="402"/>
      <c r="C14" s="600" t="s">
        <v>25</v>
      </c>
      <c r="D14" s="601"/>
      <c r="E14" s="601"/>
      <c r="F14" s="601"/>
      <c r="G14" s="601"/>
      <c r="H14" s="601"/>
      <c r="I14" s="601"/>
      <c r="J14" s="601"/>
      <c r="K14" s="601"/>
      <c r="L14" s="601"/>
      <c r="M14" s="601"/>
      <c r="N14" s="601"/>
      <c r="O14" s="601"/>
      <c r="P14" s="601"/>
      <c r="Q14" s="602"/>
      <c r="R14" s="403"/>
      <c r="S14" s="392"/>
      <c r="T14" s="419"/>
      <c r="U14" s="419"/>
      <c r="V14" s="785"/>
      <c r="W14" s="419"/>
      <c r="X14" s="419"/>
    </row>
    <row r="15" spans="1:24" ht="9.75" customHeight="1" x14ac:dyDescent="0.2">
      <c r="A15" s="392"/>
      <c r="B15" s="402"/>
      <c r="C15" s="1556" t="s">
        <v>78</v>
      </c>
      <c r="D15" s="1556"/>
      <c r="E15" s="410"/>
      <c r="F15" s="410"/>
      <c r="G15" s="410"/>
      <c r="H15" s="410"/>
      <c r="I15" s="410"/>
      <c r="J15" s="410"/>
      <c r="K15" s="410"/>
      <c r="L15" s="410"/>
      <c r="M15" s="410"/>
      <c r="N15" s="410"/>
      <c r="O15" s="410"/>
      <c r="P15" s="410"/>
      <c r="Q15" s="494"/>
      <c r="R15" s="403"/>
      <c r="S15" s="392"/>
      <c r="T15" s="419"/>
      <c r="U15" s="419"/>
      <c r="V15" s="785"/>
      <c r="W15" s="419"/>
      <c r="X15" s="419"/>
    </row>
    <row r="16" spans="1:24" s="606" customFormat="1" ht="22.5" customHeight="1" x14ac:dyDescent="0.2">
      <c r="A16" s="603"/>
      <c r="B16" s="604"/>
      <c r="C16" s="1557" t="s">
        <v>68</v>
      </c>
      <c r="D16" s="1557"/>
      <c r="E16" s="389">
        <f t="shared" ref="E16:P16" si="0">+E9</f>
        <v>497663</v>
      </c>
      <c r="F16" s="390">
        <f t="shared" si="0"/>
        <v>498763</v>
      </c>
      <c r="G16" s="390">
        <f t="shared" si="0"/>
        <v>491107</v>
      </c>
      <c r="H16" s="390">
        <f t="shared" si="0"/>
        <v>490589</v>
      </c>
      <c r="I16" s="390">
        <f t="shared" si="0"/>
        <v>486434</v>
      </c>
      <c r="J16" s="390">
        <f t="shared" si="0"/>
        <v>482556</v>
      </c>
      <c r="K16" s="390">
        <f t="shared" si="0"/>
        <v>494730</v>
      </c>
      <c r="L16" s="390">
        <f t="shared" si="0"/>
        <v>487629</v>
      </c>
      <c r="M16" s="390">
        <f t="shared" si="0"/>
        <v>471474</v>
      </c>
      <c r="N16" s="390">
        <f t="shared" si="0"/>
        <v>450961</v>
      </c>
      <c r="O16" s="390">
        <f t="shared" si="0"/>
        <v>432274</v>
      </c>
      <c r="P16" s="390">
        <f t="shared" si="0"/>
        <v>418189</v>
      </c>
      <c r="Q16" s="390">
        <f>+Q9</f>
        <v>416275</v>
      </c>
      <c r="R16" s="605"/>
      <c r="S16" s="603"/>
      <c r="T16" s="787"/>
      <c r="U16" s="819"/>
      <c r="V16" s="785"/>
      <c r="W16" s="958"/>
      <c r="X16" s="787"/>
    </row>
    <row r="17" spans="1:24" ht="22.5" customHeight="1" x14ac:dyDescent="0.2">
      <c r="A17" s="392"/>
      <c r="B17" s="402"/>
      <c r="C17" s="556"/>
      <c r="D17" s="450" t="s">
        <v>72</v>
      </c>
      <c r="E17" s="148">
        <v>232514</v>
      </c>
      <c r="F17" s="158">
        <v>230703</v>
      </c>
      <c r="G17" s="158">
        <v>227538</v>
      </c>
      <c r="H17" s="158">
        <v>228339</v>
      </c>
      <c r="I17" s="158">
        <v>227262</v>
      </c>
      <c r="J17" s="158">
        <v>227209</v>
      </c>
      <c r="K17" s="158">
        <v>232152</v>
      </c>
      <c r="L17" s="158">
        <v>228407</v>
      </c>
      <c r="M17" s="158">
        <v>220202</v>
      </c>
      <c r="N17" s="158">
        <v>210502</v>
      </c>
      <c r="O17" s="158">
        <v>200452</v>
      </c>
      <c r="P17" s="158">
        <v>191838</v>
      </c>
      <c r="Q17" s="158">
        <v>188674</v>
      </c>
      <c r="R17" s="403"/>
      <c r="S17" s="392"/>
      <c r="T17" s="419"/>
      <c r="U17" s="419"/>
      <c r="V17" s="959"/>
      <c r="W17" s="919"/>
      <c r="X17" s="419"/>
    </row>
    <row r="18" spans="1:24" ht="15.75" customHeight="1" x14ac:dyDescent="0.2">
      <c r="A18" s="392"/>
      <c r="B18" s="402"/>
      <c r="C18" s="556"/>
      <c r="D18" s="450" t="s">
        <v>71</v>
      </c>
      <c r="E18" s="148">
        <v>265149</v>
      </c>
      <c r="F18" s="158">
        <v>268060</v>
      </c>
      <c r="G18" s="158">
        <v>263569</v>
      </c>
      <c r="H18" s="158">
        <v>262250</v>
      </c>
      <c r="I18" s="158">
        <v>259172</v>
      </c>
      <c r="J18" s="158">
        <v>255347</v>
      </c>
      <c r="K18" s="158">
        <v>262578</v>
      </c>
      <c r="L18" s="158">
        <v>259222</v>
      </c>
      <c r="M18" s="158">
        <v>251272</v>
      </c>
      <c r="N18" s="158">
        <v>240459</v>
      </c>
      <c r="O18" s="158">
        <v>231822</v>
      </c>
      <c r="P18" s="158">
        <v>226351</v>
      </c>
      <c r="Q18" s="158">
        <v>227601</v>
      </c>
      <c r="R18" s="403"/>
      <c r="S18" s="392"/>
      <c r="T18" s="419"/>
      <c r="U18" s="419"/>
      <c r="V18" s="785"/>
      <c r="W18" s="419"/>
      <c r="X18" s="419"/>
    </row>
    <row r="19" spans="1:24" ht="22.5" customHeight="1" x14ac:dyDescent="0.2">
      <c r="A19" s="392"/>
      <c r="B19" s="402"/>
      <c r="C19" s="556"/>
      <c r="D19" s="450" t="s">
        <v>224</v>
      </c>
      <c r="E19" s="148">
        <v>55209</v>
      </c>
      <c r="F19" s="158">
        <v>57549</v>
      </c>
      <c r="G19" s="158">
        <v>59550</v>
      </c>
      <c r="H19" s="158">
        <v>60783</v>
      </c>
      <c r="I19" s="158">
        <v>58926</v>
      </c>
      <c r="J19" s="158">
        <v>55334</v>
      </c>
      <c r="K19" s="158">
        <v>58308</v>
      </c>
      <c r="L19" s="158">
        <v>58237</v>
      </c>
      <c r="M19" s="158">
        <v>55279</v>
      </c>
      <c r="N19" s="158">
        <v>50695</v>
      </c>
      <c r="O19" s="158">
        <v>47335</v>
      </c>
      <c r="P19" s="158">
        <v>44424</v>
      </c>
      <c r="Q19" s="158">
        <v>44454</v>
      </c>
      <c r="R19" s="403"/>
      <c r="S19" s="392"/>
      <c r="T19" s="419"/>
      <c r="U19" s="419"/>
      <c r="V19" s="785"/>
      <c r="W19" s="419"/>
      <c r="X19" s="419"/>
    </row>
    <row r="20" spans="1:24" ht="15.75" customHeight="1" x14ac:dyDescent="0.2">
      <c r="A20" s="392"/>
      <c r="B20" s="402"/>
      <c r="C20" s="556"/>
      <c r="D20" s="450" t="s">
        <v>225</v>
      </c>
      <c r="E20" s="148">
        <v>442454</v>
      </c>
      <c r="F20" s="158">
        <v>441214</v>
      </c>
      <c r="G20" s="158">
        <v>431557</v>
      </c>
      <c r="H20" s="158">
        <v>429806</v>
      </c>
      <c r="I20" s="158">
        <v>427508</v>
      </c>
      <c r="J20" s="158">
        <v>427222</v>
      </c>
      <c r="K20" s="158">
        <v>436422</v>
      </c>
      <c r="L20" s="158">
        <v>429392</v>
      </c>
      <c r="M20" s="158">
        <v>416195</v>
      </c>
      <c r="N20" s="158">
        <v>400266</v>
      </c>
      <c r="O20" s="158">
        <v>384939</v>
      </c>
      <c r="P20" s="158">
        <v>373765</v>
      </c>
      <c r="Q20" s="158">
        <v>371821</v>
      </c>
      <c r="R20" s="403"/>
      <c r="S20" s="392"/>
      <c r="T20" s="785"/>
      <c r="U20" s="919"/>
      <c r="V20" s="785"/>
      <c r="W20" s="419"/>
      <c r="X20" s="419"/>
    </row>
    <row r="21" spans="1:24" ht="22.5" customHeight="1" x14ac:dyDescent="0.2">
      <c r="A21" s="392"/>
      <c r="B21" s="402"/>
      <c r="C21" s="556"/>
      <c r="D21" s="450" t="s">
        <v>214</v>
      </c>
      <c r="E21" s="148">
        <v>53163</v>
      </c>
      <c r="F21" s="158">
        <v>55369</v>
      </c>
      <c r="G21" s="158">
        <v>56894</v>
      </c>
      <c r="H21" s="158">
        <v>57053</v>
      </c>
      <c r="I21" s="158">
        <v>54448</v>
      </c>
      <c r="J21" s="158">
        <v>50960</v>
      </c>
      <c r="K21" s="158">
        <v>52659</v>
      </c>
      <c r="L21" s="158">
        <v>52439</v>
      </c>
      <c r="M21" s="158">
        <v>50910</v>
      </c>
      <c r="N21" s="158">
        <v>47858</v>
      </c>
      <c r="O21" s="158">
        <v>45857</v>
      </c>
      <c r="P21" s="158">
        <v>44426</v>
      </c>
      <c r="Q21" s="158">
        <v>45115</v>
      </c>
      <c r="R21" s="403"/>
      <c r="S21" s="392"/>
      <c r="T21" s="419"/>
      <c r="U21" s="919"/>
      <c r="V21" s="956"/>
      <c r="W21" s="785"/>
      <c r="X21" s="419"/>
    </row>
    <row r="22" spans="1:24" ht="15.75" customHeight="1" x14ac:dyDescent="0.2">
      <c r="A22" s="392"/>
      <c r="B22" s="402"/>
      <c r="C22" s="556"/>
      <c r="D22" s="450" t="s">
        <v>226</v>
      </c>
      <c r="E22" s="148">
        <v>444500</v>
      </c>
      <c r="F22" s="158">
        <v>443394</v>
      </c>
      <c r="G22" s="158">
        <v>434213</v>
      </c>
      <c r="H22" s="158">
        <v>433536</v>
      </c>
      <c r="I22" s="158">
        <v>431986</v>
      </c>
      <c r="J22" s="158">
        <v>431596</v>
      </c>
      <c r="K22" s="158">
        <v>442071</v>
      </c>
      <c r="L22" s="158">
        <v>435190</v>
      </c>
      <c r="M22" s="158">
        <v>420564</v>
      </c>
      <c r="N22" s="158">
        <v>403103</v>
      </c>
      <c r="O22" s="158">
        <v>386417</v>
      </c>
      <c r="P22" s="158">
        <v>373763</v>
      </c>
      <c r="Q22" s="158">
        <v>371160</v>
      </c>
      <c r="R22" s="403"/>
      <c r="S22" s="392"/>
      <c r="T22" s="419"/>
      <c r="U22" s="919"/>
      <c r="V22" s="956"/>
      <c r="W22" s="419"/>
      <c r="X22" s="419"/>
    </row>
    <row r="23" spans="1:24" ht="15" customHeight="1" x14ac:dyDescent="0.2">
      <c r="A23" s="392"/>
      <c r="B23" s="402"/>
      <c r="C23" s="450"/>
      <c r="D23" s="452" t="s">
        <v>330</v>
      </c>
      <c r="E23" s="148">
        <v>17998</v>
      </c>
      <c r="F23" s="158">
        <v>18069</v>
      </c>
      <c r="G23" s="158">
        <v>17573</v>
      </c>
      <c r="H23" s="158">
        <v>18879</v>
      </c>
      <c r="I23" s="158">
        <v>19475</v>
      </c>
      <c r="J23" s="158">
        <v>19333</v>
      </c>
      <c r="K23" s="158">
        <v>19573</v>
      </c>
      <c r="L23" s="158">
        <v>19048</v>
      </c>
      <c r="M23" s="158">
        <v>19269</v>
      </c>
      <c r="N23" s="158">
        <v>17962</v>
      </c>
      <c r="O23" s="158">
        <v>16382</v>
      </c>
      <c r="P23" s="158">
        <v>16004</v>
      </c>
      <c r="Q23" s="158">
        <v>16416</v>
      </c>
      <c r="R23" s="403"/>
      <c r="S23" s="392"/>
      <c r="T23" s="419"/>
      <c r="U23" s="419"/>
      <c r="V23" s="785"/>
      <c r="W23" s="919"/>
      <c r="X23" s="419"/>
    </row>
    <row r="24" spans="1:24" ht="15" customHeight="1" x14ac:dyDescent="0.2">
      <c r="A24" s="392"/>
      <c r="B24" s="402"/>
      <c r="C24" s="196"/>
      <c r="D24" s="94" t="s">
        <v>215</v>
      </c>
      <c r="E24" s="148">
        <v>120573</v>
      </c>
      <c r="F24" s="158">
        <v>118824</v>
      </c>
      <c r="G24" s="158">
        <v>116039</v>
      </c>
      <c r="H24" s="158">
        <v>114367</v>
      </c>
      <c r="I24" s="158">
        <v>111503</v>
      </c>
      <c r="J24" s="158">
        <v>111531</v>
      </c>
      <c r="K24" s="158">
        <v>112752</v>
      </c>
      <c r="L24" s="158">
        <v>110580</v>
      </c>
      <c r="M24" s="158">
        <v>106552</v>
      </c>
      <c r="N24" s="158">
        <v>102708</v>
      </c>
      <c r="O24" s="158">
        <v>98664</v>
      </c>
      <c r="P24" s="158">
        <v>94473</v>
      </c>
      <c r="Q24" s="158">
        <v>92870</v>
      </c>
      <c r="R24" s="403"/>
      <c r="S24" s="392"/>
      <c r="T24" s="419"/>
      <c r="U24" s="419"/>
      <c r="V24" s="785"/>
      <c r="W24" s="419"/>
      <c r="X24" s="419"/>
    </row>
    <row r="25" spans="1:24" ht="15" customHeight="1" x14ac:dyDescent="0.2">
      <c r="A25" s="392"/>
      <c r="B25" s="402"/>
      <c r="C25" s="196"/>
      <c r="D25" s="94" t="s">
        <v>163</v>
      </c>
      <c r="E25" s="148">
        <v>301389</v>
      </c>
      <c r="F25" s="158">
        <v>302005</v>
      </c>
      <c r="G25" s="158">
        <v>296051</v>
      </c>
      <c r="H25" s="158">
        <v>295811</v>
      </c>
      <c r="I25" s="158">
        <v>296826</v>
      </c>
      <c r="J25" s="158">
        <v>296648</v>
      </c>
      <c r="K25" s="158">
        <v>305545</v>
      </c>
      <c r="L25" s="158">
        <v>301386</v>
      </c>
      <c r="M25" s="158">
        <v>290458</v>
      </c>
      <c r="N25" s="158">
        <v>278239</v>
      </c>
      <c r="O25" s="158">
        <v>267072</v>
      </c>
      <c r="P25" s="158">
        <v>258847</v>
      </c>
      <c r="Q25" s="158">
        <v>257254</v>
      </c>
      <c r="R25" s="403"/>
      <c r="S25" s="392"/>
      <c r="T25" s="419"/>
      <c r="U25" s="419"/>
      <c r="V25" s="785"/>
      <c r="W25" s="419"/>
      <c r="X25" s="419"/>
    </row>
    <row r="26" spans="1:24" ht="15" customHeight="1" x14ac:dyDescent="0.2">
      <c r="A26" s="392"/>
      <c r="B26" s="402"/>
      <c r="C26" s="196"/>
      <c r="D26" s="94" t="s">
        <v>216</v>
      </c>
      <c r="E26" s="148">
        <v>4540</v>
      </c>
      <c r="F26" s="158">
        <v>4496</v>
      </c>
      <c r="G26" s="158">
        <v>4550</v>
      </c>
      <c r="H26" s="158">
        <v>4479</v>
      </c>
      <c r="I26" s="158">
        <v>4182</v>
      </c>
      <c r="J26" s="158">
        <v>4084</v>
      </c>
      <c r="K26" s="158">
        <v>4201</v>
      </c>
      <c r="L26" s="158">
        <v>4176</v>
      </c>
      <c r="M26" s="158">
        <v>4285</v>
      </c>
      <c r="N26" s="158">
        <v>4194</v>
      </c>
      <c r="O26" s="158">
        <v>4299</v>
      </c>
      <c r="P26" s="158">
        <v>4439</v>
      </c>
      <c r="Q26" s="158">
        <v>4620</v>
      </c>
      <c r="R26" s="403"/>
      <c r="S26" s="392"/>
      <c r="T26" s="419"/>
      <c r="U26" s="419"/>
      <c r="V26" s="785"/>
      <c r="W26" s="419"/>
      <c r="X26" s="419"/>
    </row>
    <row r="27" spans="1:24" ht="22.5" customHeight="1" x14ac:dyDescent="0.2">
      <c r="A27" s="392"/>
      <c r="B27" s="402"/>
      <c r="C27" s="556"/>
      <c r="D27" s="450" t="s">
        <v>227</v>
      </c>
      <c r="E27" s="148">
        <v>252895</v>
      </c>
      <c r="F27" s="158">
        <v>254897</v>
      </c>
      <c r="G27" s="158">
        <v>251017</v>
      </c>
      <c r="H27" s="158">
        <v>251604</v>
      </c>
      <c r="I27" s="158">
        <v>251352</v>
      </c>
      <c r="J27" s="158">
        <v>251001</v>
      </c>
      <c r="K27" s="158">
        <v>259965</v>
      </c>
      <c r="L27" s="158">
        <v>254414</v>
      </c>
      <c r="M27" s="158">
        <v>243481</v>
      </c>
      <c r="N27" s="158">
        <v>227265</v>
      </c>
      <c r="O27" s="158">
        <v>213448</v>
      </c>
      <c r="P27" s="158">
        <v>205256</v>
      </c>
      <c r="Q27" s="158">
        <v>204613</v>
      </c>
      <c r="R27" s="403"/>
      <c r="S27" s="392"/>
      <c r="T27" s="419"/>
      <c r="U27" s="819"/>
      <c r="V27" s="785"/>
      <c r="W27" s="419"/>
      <c r="X27" s="419"/>
    </row>
    <row r="28" spans="1:24" ht="15.75" customHeight="1" x14ac:dyDescent="0.2">
      <c r="A28" s="392"/>
      <c r="B28" s="402"/>
      <c r="C28" s="556"/>
      <c r="D28" s="450" t="s">
        <v>228</v>
      </c>
      <c r="E28" s="148">
        <v>244768</v>
      </c>
      <c r="F28" s="158">
        <v>243866</v>
      </c>
      <c r="G28" s="158">
        <v>240090</v>
      </c>
      <c r="H28" s="158">
        <v>238985</v>
      </c>
      <c r="I28" s="158">
        <v>235082</v>
      </c>
      <c r="J28" s="158">
        <v>231555</v>
      </c>
      <c r="K28" s="158">
        <v>234765</v>
      </c>
      <c r="L28" s="158">
        <v>233215</v>
      </c>
      <c r="M28" s="158">
        <v>227993</v>
      </c>
      <c r="N28" s="158">
        <v>223696</v>
      </c>
      <c r="O28" s="158">
        <v>218826</v>
      </c>
      <c r="P28" s="158">
        <v>212933</v>
      </c>
      <c r="Q28" s="158">
        <v>211662</v>
      </c>
      <c r="R28" s="403"/>
      <c r="S28" s="392"/>
      <c r="T28" s="419"/>
      <c r="U28" s="819"/>
      <c r="V28" s="785"/>
      <c r="W28" s="419"/>
      <c r="X28" s="419"/>
    </row>
    <row r="29" spans="1:24" ht="22.5" customHeight="1" x14ac:dyDescent="0.2">
      <c r="A29" s="392"/>
      <c r="B29" s="402"/>
      <c r="C29" s="556"/>
      <c r="D29" s="450" t="s">
        <v>229</v>
      </c>
      <c r="E29" s="148">
        <v>30290</v>
      </c>
      <c r="F29" s="158">
        <v>30054</v>
      </c>
      <c r="G29" s="158">
        <v>29552</v>
      </c>
      <c r="H29" s="158">
        <v>29665</v>
      </c>
      <c r="I29" s="158">
        <v>29674</v>
      </c>
      <c r="J29" s="158">
        <v>29516</v>
      </c>
      <c r="K29" s="158">
        <v>29692</v>
      </c>
      <c r="L29" s="158">
        <v>29350</v>
      </c>
      <c r="M29" s="158">
        <v>28913</v>
      </c>
      <c r="N29" s="158">
        <v>28439</v>
      </c>
      <c r="O29" s="158">
        <v>27569</v>
      </c>
      <c r="P29" s="158">
        <v>27129</v>
      </c>
      <c r="Q29" s="158">
        <v>27126</v>
      </c>
      <c r="R29" s="403"/>
      <c r="S29" s="392"/>
      <c r="T29" s="419"/>
      <c r="U29" s="419"/>
      <c r="V29" s="785"/>
      <c r="W29" s="419"/>
      <c r="X29" s="419"/>
    </row>
    <row r="30" spans="1:24" ht="15.75" customHeight="1" x14ac:dyDescent="0.2">
      <c r="A30" s="392"/>
      <c r="B30" s="402"/>
      <c r="C30" s="556"/>
      <c r="D30" s="450" t="s">
        <v>230</v>
      </c>
      <c r="E30" s="148">
        <v>101933</v>
      </c>
      <c r="F30" s="158">
        <v>100283</v>
      </c>
      <c r="G30" s="158">
        <v>97450</v>
      </c>
      <c r="H30" s="158">
        <v>97532</v>
      </c>
      <c r="I30" s="158">
        <v>96991</v>
      </c>
      <c r="J30" s="158">
        <v>97006</v>
      </c>
      <c r="K30" s="158">
        <v>97053</v>
      </c>
      <c r="L30" s="158">
        <v>95374</v>
      </c>
      <c r="M30" s="158">
        <v>92517</v>
      </c>
      <c r="N30" s="158">
        <v>89896</v>
      </c>
      <c r="O30" s="158">
        <v>86890</v>
      </c>
      <c r="P30" s="158">
        <v>84845</v>
      </c>
      <c r="Q30" s="158">
        <v>84112</v>
      </c>
      <c r="R30" s="403"/>
      <c r="S30" s="392"/>
      <c r="T30" s="419"/>
      <c r="U30" s="419"/>
      <c r="V30" s="785"/>
      <c r="W30" s="419"/>
      <c r="X30" s="419"/>
    </row>
    <row r="31" spans="1:24" ht="15.75" customHeight="1" x14ac:dyDescent="0.2">
      <c r="A31" s="392"/>
      <c r="B31" s="402"/>
      <c r="C31" s="556"/>
      <c r="D31" s="450" t="s">
        <v>231</v>
      </c>
      <c r="E31" s="148">
        <v>79258</v>
      </c>
      <c r="F31" s="158">
        <v>78433</v>
      </c>
      <c r="G31" s="158">
        <v>76174</v>
      </c>
      <c r="H31" s="158">
        <v>76266</v>
      </c>
      <c r="I31" s="158">
        <v>76421</v>
      </c>
      <c r="J31" s="158">
        <v>77648</v>
      </c>
      <c r="K31" s="158">
        <v>78917</v>
      </c>
      <c r="L31" s="158">
        <v>76977</v>
      </c>
      <c r="M31" s="158">
        <v>74409</v>
      </c>
      <c r="N31" s="158">
        <v>71497</v>
      </c>
      <c r="O31" s="158">
        <v>68837</v>
      </c>
      <c r="P31" s="158">
        <v>66317</v>
      </c>
      <c r="Q31" s="158">
        <v>64972</v>
      </c>
      <c r="R31" s="403"/>
      <c r="S31" s="392"/>
      <c r="T31" s="419"/>
      <c r="U31" s="419"/>
      <c r="V31" s="785"/>
      <c r="W31" s="419"/>
      <c r="X31" s="419"/>
    </row>
    <row r="32" spans="1:24" ht="15.75" customHeight="1" x14ac:dyDescent="0.2">
      <c r="A32" s="392"/>
      <c r="B32" s="402"/>
      <c r="C32" s="556"/>
      <c r="D32" s="450" t="s">
        <v>232</v>
      </c>
      <c r="E32" s="148">
        <v>96858</v>
      </c>
      <c r="F32" s="158">
        <v>96199</v>
      </c>
      <c r="G32" s="158">
        <v>93227</v>
      </c>
      <c r="H32" s="158">
        <v>93582</v>
      </c>
      <c r="I32" s="158">
        <v>93734</v>
      </c>
      <c r="J32" s="158">
        <v>93493</v>
      </c>
      <c r="K32" s="158">
        <v>97406</v>
      </c>
      <c r="L32" s="158">
        <v>96586</v>
      </c>
      <c r="M32" s="158">
        <v>93084</v>
      </c>
      <c r="N32" s="158">
        <v>88492</v>
      </c>
      <c r="O32" s="158">
        <v>83793</v>
      </c>
      <c r="P32" s="158">
        <v>80928</v>
      </c>
      <c r="Q32" s="158">
        <v>79444</v>
      </c>
      <c r="R32" s="403"/>
      <c r="S32" s="392"/>
      <c r="T32" s="419"/>
      <c r="U32" s="419"/>
      <c r="V32" s="785"/>
      <c r="W32" s="419"/>
      <c r="X32" s="419"/>
    </row>
    <row r="33" spans="1:24" ht="15.75" customHeight="1" x14ac:dyDescent="0.2">
      <c r="A33" s="392"/>
      <c r="B33" s="402"/>
      <c r="C33" s="556"/>
      <c r="D33" s="450" t="s">
        <v>233</v>
      </c>
      <c r="E33" s="148">
        <v>119579</v>
      </c>
      <c r="F33" s="158">
        <v>121231</v>
      </c>
      <c r="G33" s="158">
        <v>121569</v>
      </c>
      <c r="H33" s="158">
        <v>123244</v>
      </c>
      <c r="I33" s="158">
        <v>122582</v>
      </c>
      <c r="J33" s="158">
        <v>120339</v>
      </c>
      <c r="K33" s="158">
        <v>125338</v>
      </c>
      <c r="L33" s="158">
        <v>124673</v>
      </c>
      <c r="M33" s="158">
        <v>119826</v>
      </c>
      <c r="N33" s="158">
        <v>113204</v>
      </c>
      <c r="O33" s="158">
        <v>107862</v>
      </c>
      <c r="P33" s="158">
        <v>103367</v>
      </c>
      <c r="Q33" s="158">
        <v>102705</v>
      </c>
      <c r="R33" s="403"/>
      <c r="S33" s="392"/>
      <c r="T33" s="419"/>
      <c r="U33" s="419"/>
      <c r="V33" s="785"/>
      <c r="W33" s="419"/>
      <c r="X33" s="419"/>
    </row>
    <row r="34" spans="1:24" ht="15.75" customHeight="1" x14ac:dyDescent="0.2">
      <c r="A34" s="392"/>
      <c r="B34" s="402"/>
      <c r="C34" s="556"/>
      <c r="D34" s="450" t="s">
        <v>234</v>
      </c>
      <c r="E34" s="148">
        <v>69745</v>
      </c>
      <c r="F34" s="158">
        <v>72563</v>
      </c>
      <c r="G34" s="158">
        <v>73135</v>
      </c>
      <c r="H34" s="158">
        <v>70300</v>
      </c>
      <c r="I34" s="158">
        <v>67032</v>
      </c>
      <c r="J34" s="158">
        <v>64554</v>
      </c>
      <c r="K34" s="158">
        <v>66324</v>
      </c>
      <c r="L34" s="158">
        <v>64669</v>
      </c>
      <c r="M34" s="158">
        <v>62725</v>
      </c>
      <c r="N34" s="158">
        <v>59433</v>
      </c>
      <c r="O34" s="158">
        <v>57323</v>
      </c>
      <c r="P34" s="158">
        <v>55603</v>
      </c>
      <c r="Q34" s="158">
        <v>57916</v>
      </c>
      <c r="R34" s="403"/>
      <c r="S34" s="392"/>
      <c r="T34" s="419"/>
      <c r="U34" s="419"/>
      <c r="V34" s="788"/>
      <c r="W34" s="419"/>
      <c r="X34" s="419"/>
    </row>
    <row r="35" spans="1:24" ht="22.5" customHeight="1" x14ac:dyDescent="0.2">
      <c r="A35" s="392"/>
      <c r="B35" s="402"/>
      <c r="C35" s="556"/>
      <c r="D35" s="450" t="s">
        <v>187</v>
      </c>
      <c r="E35" s="148">
        <v>211468</v>
      </c>
      <c r="F35" s="158">
        <v>213232</v>
      </c>
      <c r="G35" s="158">
        <v>210598</v>
      </c>
      <c r="H35" s="158">
        <v>209834</v>
      </c>
      <c r="I35" s="158">
        <v>204855</v>
      </c>
      <c r="J35" s="158">
        <v>200792</v>
      </c>
      <c r="K35" s="158">
        <v>204270</v>
      </c>
      <c r="L35" s="158">
        <v>201561</v>
      </c>
      <c r="M35" s="158">
        <v>196144</v>
      </c>
      <c r="N35" s="158">
        <v>188127</v>
      </c>
      <c r="O35" s="158">
        <v>181396</v>
      </c>
      <c r="P35" s="158">
        <v>176798</v>
      </c>
      <c r="Q35" s="158">
        <v>177206</v>
      </c>
      <c r="R35" s="403"/>
      <c r="S35" s="392"/>
      <c r="T35" s="419"/>
      <c r="U35" s="419"/>
      <c r="V35" s="785"/>
      <c r="W35" s="419"/>
      <c r="X35" s="419"/>
    </row>
    <row r="36" spans="1:24" ht="15.75" customHeight="1" x14ac:dyDescent="0.2">
      <c r="A36" s="392"/>
      <c r="B36" s="402"/>
      <c r="C36" s="556"/>
      <c r="D36" s="450" t="s">
        <v>188</v>
      </c>
      <c r="E36" s="148">
        <v>86853</v>
      </c>
      <c r="F36" s="158">
        <v>86627</v>
      </c>
      <c r="G36" s="158">
        <v>84904</v>
      </c>
      <c r="H36" s="158">
        <v>82916</v>
      </c>
      <c r="I36" s="158">
        <v>81102</v>
      </c>
      <c r="J36" s="158">
        <v>82724</v>
      </c>
      <c r="K36" s="158">
        <v>85262</v>
      </c>
      <c r="L36" s="158">
        <v>83648</v>
      </c>
      <c r="M36" s="158">
        <v>80795</v>
      </c>
      <c r="N36" s="158">
        <v>77740</v>
      </c>
      <c r="O36" s="158">
        <v>75168</v>
      </c>
      <c r="P36" s="158">
        <v>72947</v>
      </c>
      <c r="Q36" s="158">
        <v>73807</v>
      </c>
      <c r="R36" s="403"/>
      <c r="S36" s="392"/>
      <c r="T36" s="419"/>
      <c r="U36" s="419"/>
      <c r="V36" s="785"/>
      <c r="W36" s="419"/>
      <c r="X36" s="419"/>
    </row>
    <row r="37" spans="1:24" ht="15.75" customHeight="1" x14ac:dyDescent="0.2">
      <c r="A37" s="392"/>
      <c r="B37" s="402"/>
      <c r="C37" s="556"/>
      <c r="D37" s="450" t="s">
        <v>59</v>
      </c>
      <c r="E37" s="148">
        <v>123555</v>
      </c>
      <c r="F37" s="158">
        <v>123778</v>
      </c>
      <c r="G37" s="158">
        <v>120517</v>
      </c>
      <c r="H37" s="158">
        <v>119414</v>
      </c>
      <c r="I37" s="158">
        <v>115891</v>
      </c>
      <c r="J37" s="158">
        <v>113079</v>
      </c>
      <c r="K37" s="158">
        <v>117554</v>
      </c>
      <c r="L37" s="158">
        <v>118015</v>
      </c>
      <c r="M37" s="158">
        <v>114768</v>
      </c>
      <c r="N37" s="158">
        <v>111973</v>
      </c>
      <c r="O37" s="158">
        <v>108354</v>
      </c>
      <c r="P37" s="158">
        <v>104851</v>
      </c>
      <c r="Q37" s="158">
        <v>102414</v>
      </c>
      <c r="R37" s="403"/>
      <c r="S37" s="392"/>
      <c r="T37" s="419"/>
      <c r="U37" s="419"/>
      <c r="V37" s="785"/>
      <c r="W37" s="419"/>
      <c r="X37" s="419"/>
    </row>
    <row r="38" spans="1:24" ht="15.75" customHeight="1" x14ac:dyDescent="0.2">
      <c r="A38" s="392"/>
      <c r="B38" s="402"/>
      <c r="C38" s="556"/>
      <c r="D38" s="450" t="s">
        <v>190</v>
      </c>
      <c r="E38" s="148">
        <v>31638</v>
      </c>
      <c r="F38" s="158">
        <v>31643</v>
      </c>
      <c r="G38" s="158">
        <v>31174</v>
      </c>
      <c r="H38" s="158">
        <v>32054</v>
      </c>
      <c r="I38" s="158">
        <v>31692</v>
      </c>
      <c r="J38" s="158">
        <v>31582</v>
      </c>
      <c r="K38" s="158">
        <v>32408</v>
      </c>
      <c r="L38" s="158">
        <v>31404</v>
      </c>
      <c r="M38" s="158">
        <v>30876</v>
      </c>
      <c r="N38" s="158">
        <v>29257</v>
      </c>
      <c r="O38" s="158">
        <v>27633</v>
      </c>
      <c r="P38" s="158">
        <v>26594</v>
      </c>
      <c r="Q38" s="158">
        <v>26933</v>
      </c>
      <c r="R38" s="403"/>
      <c r="S38" s="392"/>
      <c r="V38" s="697"/>
    </row>
    <row r="39" spans="1:24" ht="15.75" customHeight="1" x14ac:dyDescent="0.2">
      <c r="A39" s="392"/>
      <c r="B39" s="402"/>
      <c r="C39" s="556"/>
      <c r="D39" s="450" t="s">
        <v>191</v>
      </c>
      <c r="E39" s="148">
        <v>13227</v>
      </c>
      <c r="F39" s="158">
        <v>13002</v>
      </c>
      <c r="G39" s="158">
        <v>13844</v>
      </c>
      <c r="H39" s="158">
        <v>16330</v>
      </c>
      <c r="I39" s="158">
        <v>22909</v>
      </c>
      <c r="J39" s="158">
        <v>24475</v>
      </c>
      <c r="K39" s="158">
        <v>25327</v>
      </c>
      <c r="L39" s="158">
        <v>23292</v>
      </c>
      <c r="M39" s="158">
        <v>19328</v>
      </c>
      <c r="N39" s="158">
        <v>15152</v>
      </c>
      <c r="O39" s="158">
        <v>11919</v>
      </c>
      <c r="P39" s="158">
        <v>10351</v>
      </c>
      <c r="Q39" s="158">
        <v>9675</v>
      </c>
      <c r="R39" s="403"/>
      <c r="S39" s="392"/>
      <c r="V39" s="697"/>
    </row>
    <row r="40" spans="1:24" ht="15.75" customHeight="1" x14ac:dyDescent="0.2">
      <c r="A40" s="392"/>
      <c r="B40" s="402"/>
      <c r="C40" s="556"/>
      <c r="D40" s="450" t="s">
        <v>130</v>
      </c>
      <c r="E40" s="148">
        <v>10123</v>
      </c>
      <c r="F40" s="158">
        <v>9711</v>
      </c>
      <c r="G40" s="158">
        <v>9679</v>
      </c>
      <c r="H40" s="158">
        <v>9655</v>
      </c>
      <c r="I40" s="158">
        <v>9621</v>
      </c>
      <c r="J40" s="158">
        <v>9611</v>
      </c>
      <c r="K40" s="158">
        <v>9613</v>
      </c>
      <c r="L40" s="158">
        <v>9611</v>
      </c>
      <c r="M40" s="158">
        <v>9592</v>
      </c>
      <c r="N40" s="158">
        <v>9588</v>
      </c>
      <c r="O40" s="158">
        <v>9503</v>
      </c>
      <c r="P40" s="158">
        <v>8967</v>
      </c>
      <c r="Q40" s="158">
        <v>8898</v>
      </c>
      <c r="R40" s="403"/>
      <c r="S40" s="392"/>
      <c r="V40" s="697"/>
    </row>
    <row r="41" spans="1:24" ht="15.75" customHeight="1" x14ac:dyDescent="0.2">
      <c r="A41" s="392"/>
      <c r="B41" s="402"/>
      <c r="C41" s="556"/>
      <c r="D41" s="450" t="s">
        <v>131</v>
      </c>
      <c r="E41" s="148">
        <v>20799</v>
      </c>
      <c r="F41" s="158">
        <v>20770</v>
      </c>
      <c r="G41" s="158">
        <v>20391</v>
      </c>
      <c r="H41" s="158">
        <v>20386</v>
      </c>
      <c r="I41" s="158">
        <v>20364</v>
      </c>
      <c r="J41" s="158">
        <v>20293</v>
      </c>
      <c r="K41" s="158">
        <v>20296</v>
      </c>
      <c r="L41" s="158">
        <v>20098</v>
      </c>
      <c r="M41" s="158">
        <v>19971</v>
      </c>
      <c r="N41" s="158">
        <v>19124</v>
      </c>
      <c r="O41" s="158">
        <v>18301</v>
      </c>
      <c r="P41" s="158">
        <v>17681</v>
      </c>
      <c r="Q41" s="158">
        <v>17342</v>
      </c>
      <c r="R41" s="403"/>
      <c r="S41" s="392"/>
      <c r="V41" s="697"/>
    </row>
    <row r="42" spans="1:24" s="607" customFormat="1" ht="22.5" customHeight="1" x14ac:dyDescent="0.2">
      <c r="A42" s="608"/>
      <c r="B42" s="609"/>
      <c r="C42" s="706" t="s">
        <v>291</v>
      </c>
      <c r="D42" s="706"/>
      <c r="E42" s="389"/>
      <c r="F42" s="390"/>
      <c r="G42" s="390"/>
      <c r="H42" s="390"/>
      <c r="I42" s="390"/>
      <c r="J42" s="390"/>
      <c r="K42" s="390"/>
      <c r="L42" s="390"/>
      <c r="M42" s="390"/>
      <c r="N42" s="390"/>
      <c r="O42" s="390"/>
      <c r="P42" s="390"/>
      <c r="Q42" s="390"/>
      <c r="R42" s="610"/>
      <c r="S42" s="608"/>
      <c r="V42" s="697"/>
    </row>
    <row r="43" spans="1:24" ht="15.75" customHeight="1" x14ac:dyDescent="0.2">
      <c r="A43" s="392"/>
      <c r="B43" s="402"/>
      <c r="C43" s="556"/>
      <c r="D43" s="705" t="s">
        <v>480</v>
      </c>
      <c r="E43" s="148">
        <v>46986</v>
      </c>
      <c r="F43" s="148">
        <v>46376</v>
      </c>
      <c r="G43" s="148">
        <v>46376</v>
      </c>
      <c r="H43" s="148">
        <v>46552</v>
      </c>
      <c r="I43" s="148">
        <v>47599</v>
      </c>
      <c r="J43" s="148">
        <v>47443</v>
      </c>
      <c r="K43" s="148">
        <v>48612</v>
      </c>
      <c r="L43" s="148">
        <v>47722</v>
      </c>
      <c r="M43" s="148">
        <v>46500</v>
      </c>
      <c r="N43" s="148">
        <v>45015</v>
      </c>
      <c r="O43" s="148">
        <v>43657</v>
      </c>
      <c r="P43" s="148">
        <v>42422</v>
      </c>
      <c r="Q43" s="148">
        <v>41748</v>
      </c>
      <c r="R43" s="403"/>
      <c r="S43" s="392"/>
      <c r="V43" s="697"/>
    </row>
    <row r="44" spans="1:24" s="607" customFormat="1" ht="15.75" customHeight="1" x14ac:dyDescent="0.2">
      <c r="A44" s="608"/>
      <c r="B44" s="609"/>
      <c r="C44" s="611"/>
      <c r="D44" s="705" t="s">
        <v>478</v>
      </c>
      <c r="E44" s="148">
        <v>47826</v>
      </c>
      <c r="F44" s="148">
        <v>47718</v>
      </c>
      <c r="G44" s="148">
        <v>47718</v>
      </c>
      <c r="H44" s="148">
        <v>48493</v>
      </c>
      <c r="I44" s="148">
        <v>48032</v>
      </c>
      <c r="J44" s="148">
        <v>46629</v>
      </c>
      <c r="K44" s="148">
        <v>49130</v>
      </c>
      <c r="L44" s="148">
        <v>49282</v>
      </c>
      <c r="M44" s="148">
        <v>47775</v>
      </c>
      <c r="N44" s="148">
        <v>45528</v>
      </c>
      <c r="O44" s="148">
        <v>43750</v>
      </c>
      <c r="P44" s="148">
        <v>41610</v>
      </c>
      <c r="Q44" s="148">
        <v>40779</v>
      </c>
      <c r="R44" s="610"/>
      <c r="S44" s="608"/>
      <c r="V44" s="697"/>
    </row>
    <row r="45" spans="1:24" ht="15.75" customHeight="1" x14ac:dyDescent="0.2">
      <c r="A45" s="392"/>
      <c r="B45" s="405"/>
      <c r="C45" s="556"/>
      <c r="D45" s="705" t="s">
        <v>479</v>
      </c>
      <c r="E45" s="148">
        <v>43473</v>
      </c>
      <c r="F45" s="148">
        <v>43078</v>
      </c>
      <c r="G45" s="148">
        <v>43078</v>
      </c>
      <c r="H45" s="148">
        <v>41923</v>
      </c>
      <c r="I45" s="148">
        <v>41317</v>
      </c>
      <c r="J45" s="148">
        <v>41766</v>
      </c>
      <c r="K45" s="148">
        <v>42542</v>
      </c>
      <c r="L45" s="148">
        <v>42213</v>
      </c>
      <c r="M45" s="148">
        <v>41026</v>
      </c>
      <c r="N45" s="148">
        <v>39577</v>
      </c>
      <c r="O45" s="148">
        <v>38282</v>
      </c>
      <c r="P45" s="148">
        <v>36721</v>
      </c>
      <c r="Q45" s="148">
        <v>36094</v>
      </c>
      <c r="R45" s="403"/>
      <c r="S45" s="392"/>
      <c r="V45" s="697"/>
    </row>
    <row r="46" spans="1:24" ht="15.75" customHeight="1" x14ac:dyDescent="0.2">
      <c r="A46" s="392"/>
      <c r="B46" s="402"/>
      <c r="C46" s="556"/>
      <c r="D46" s="705" t="s">
        <v>482</v>
      </c>
      <c r="E46" s="148">
        <v>32475</v>
      </c>
      <c r="F46" s="148">
        <v>31700</v>
      </c>
      <c r="G46" s="148">
        <v>31700</v>
      </c>
      <c r="H46" s="148">
        <v>29862</v>
      </c>
      <c r="I46" s="148">
        <v>29246</v>
      </c>
      <c r="J46" s="148">
        <v>30212</v>
      </c>
      <c r="K46" s="148">
        <v>29904</v>
      </c>
      <c r="L46" s="148">
        <v>29022</v>
      </c>
      <c r="M46" s="148">
        <v>27464</v>
      </c>
      <c r="N46" s="148">
        <v>26235</v>
      </c>
      <c r="O46" s="148">
        <v>24998</v>
      </c>
      <c r="P46" s="148">
        <v>23835</v>
      </c>
      <c r="Q46" s="148">
        <v>23425</v>
      </c>
      <c r="R46" s="403"/>
      <c r="S46" s="392"/>
      <c r="V46" s="697"/>
    </row>
    <row r="47" spans="1:24" ht="15.75" customHeight="1" x14ac:dyDescent="0.2">
      <c r="A47" s="392"/>
      <c r="B47" s="402"/>
      <c r="C47" s="556"/>
      <c r="D47" s="705" t="s">
        <v>483</v>
      </c>
      <c r="E47" s="148">
        <v>26166</v>
      </c>
      <c r="F47" s="148">
        <v>26443</v>
      </c>
      <c r="G47" s="148">
        <v>26443</v>
      </c>
      <c r="H47" s="148">
        <v>26282</v>
      </c>
      <c r="I47" s="148">
        <v>25604</v>
      </c>
      <c r="J47" s="148">
        <v>24870</v>
      </c>
      <c r="K47" s="148">
        <v>25706</v>
      </c>
      <c r="L47" s="148">
        <v>25550</v>
      </c>
      <c r="M47" s="148">
        <v>24919</v>
      </c>
      <c r="N47" s="148">
        <v>24077</v>
      </c>
      <c r="O47" s="148">
        <v>23168</v>
      </c>
      <c r="P47" s="148">
        <v>22400</v>
      </c>
      <c r="Q47" s="148">
        <v>22287</v>
      </c>
      <c r="R47" s="403"/>
      <c r="S47" s="392"/>
      <c r="V47" s="697"/>
    </row>
    <row r="48" spans="1:24" s="406" customFormat="1" ht="22.5" customHeight="1" x14ac:dyDescent="0.2">
      <c r="A48" s="404"/>
      <c r="B48" s="405"/>
      <c r="C48" s="1550" t="s">
        <v>236</v>
      </c>
      <c r="D48" s="1551"/>
      <c r="E48" s="1551"/>
      <c r="F48" s="1551"/>
      <c r="G48" s="1551"/>
      <c r="H48" s="1551"/>
      <c r="I48" s="1551"/>
      <c r="J48" s="1551"/>
      <c r="K48" s="1551"/>
      <c r="L48" s="1551"/>
      <c r="M48" s="1551"/>
      <c r="N48" s="1551"/>
      <c r="O48" s="1551"/>
      <c r="P48" s="1551"/>
      <c r="Q48" s="1551"/>
      <c r="R48" s="431"/>
      <c r="S48" s="404"/>
      <c r="V48" s="697"/>
    </row>
    <row r="49" spans="1:22" s="406" customFormat="1" ht="10.5" customHeight="1" x14ac:dyDescent="0.2">
      <c r="A49" s="404"/>
      <c r="B49" s="405"/>
      <c r="C49" s="1552" t="s">
        <v>390</v>
      </c>
      <c r="D49" s="1552"/>
      <c r="E49" s="1552"/>
      <c r="F49" s="1552"/>
      <c r="G49" s="1552"/>
      <c r="H49" s="1552"/>
      <c r="I49" s="1552"/>
      <c r="J49" s="1552"/>
      <c r="K49" s="1552"/>
      <c r="L49" s="1552"/>
      <c r="M49" s="1552"/>
      <c r="N49" s="1552"/>
      <c r="O49" s="1552"/>
      <c r="P49" s="1552"/>
      <c r="Q49" s="1552"/>
      <c r="R49" s="431"/>
      <c r="S49" s="404"/>
    </row>
    <row r="50" spans="1:22" s="406" customFormat="1" ht="13.5" customHeight="1" x14ac:dyDescent="0.2">
      <c r="A50" s="404"/>
      <c r="B50" s="405"/>
      <c r="C50" s="434" t="s">
        <v>437</v>
      </c>
      <c r="D50" s="612"/>
      <c r="E50" s="613"/>
      <c r="F50" s="405"/>
      <c r="G50" s="613"/>
      <c r="H50" s="612"/>
      <c r="I50" s="613"/>
      <c r="J50" s="858"/>
      <c r="K50" s="535"/>
      <c r="L50" s="612"/>
      <c r="M50" s="612"/>
      <c r="N50" s="612"/>
      <c r="O50" s="612"/>
      <c r="P50" s="612"/>
      <c r="Q50" s="612"/>
      <c r="R50" s="431"/>
      <c r="S50" s="404"/>
      <c r="V50" s="697"/>
    </row>
    <row r="51" spans="1:22" x14ac:dyDescent="0.2">
      <c r="A51" s="392"/>
      <c r="B51" s="402"/>
      <c r="C51" s="402"/>
      <c r="D51" s="402"/>
      <c r="E51" s="402"/>
      <c r="F51" s="402"/>
      <c r="G51" s="402"/>
      <c r="H51" s="454"/>
      <c r="I51" s="454"/>
      <c r="J51" s="454"/>
      <c r="K51" s="454"/>
      <c r="L51" s="684"/>
      <c r="M51" s="402"/>
      <c r="N51" s="1553">
        <v>42948</v>
      </c>
      <c r="O51" s="1553"/>
      <c r="P51" s="1553"/>
      <c r="Q51" s="1553"/>
      <c r="R51" s="614">
        <v>11</v>
      </c>
      <c r="S51" s="392"/>
    </row>
    <row r="52" spans="1:22" x14ac:dyDescent="0.2">
      <c r="A52" s="419"/>
      <c r="B52" s="419"/>
      <c r="C52" s="419"/>
      <c r="D52" s="419"/>
      <c r="E52" s="419"/>
      <c r="G52" s="419"/>
      <c r="H52" s="419"/>
      <c r="I52" s="419"/>
      <c r="J52" s="419"/>
      <c r="K52" s="419"/>
      <c r="L52" s="419"/>
      <c r="M52" s="419"/>
      <c r="N52" s="419"/>
      <c r="O52" s="419"/>
      <c r="P52" s="419"/>
      <c r="Q52" s="419"/>
      <c r="R52" s="419"/>
      <c r="S52" s="419"/>
    </row>
  </sheetData>
  <mergeCells count="10">
    <mergeCell ref="C48:Q48"/>
    <mergeCell ref="C49:Q49"/>
    <mergeCell ref="N51:Q51"/>
    <mergeCell ref="B1:H1"/>
    <mergeCell ref="C5:D6"/>
    <mergeCell ref="C8:D8"/>
    <mergeCell ref="C15:D15"/>
    <mergeCell ref="C16:D16"/>
    <mergeCell ref="E6:J6"/>
    <mergeCell ref="K6:Q6"/>
  </mergeCells>
  <conditionalFormatting sqref="E7:Q7 V7">
    <cfRule type="cellIs" dxfId="12"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 </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 '!Área_de_Impressão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2017-11-14T17:02:04Z</cp:lastPrinted>
  <dcterms:created xsi:type="dcterms:W3CDTF">2004-03-02T09:49:36Z</dcterms:created>
  <dcterms:modified xsi:type="dcterms:W3CDTF">2018-01-09T17:39:12Z</dcterms:modified>
</cp:coreProperties>
</file>